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AGOSTO 15 A AGOSTO 21" sheetId="1" r:id="rId1"/>
    <sheet name="EVIDENCIA 1" sheetId="2" r:id="rId2"/>
    <sheet name="EVIDENCIA 2" sheetId="9" r:id="rId3"/>
    <sheet name="EVIDENCIA 3" sheetId="4" r:id="rId4"/>
    <sheet name="EVIDENCIA 6" sheetId="5" r:id="rId5"/>
  </sheets>
  <definedNames>
    <definedName name="_xlnm._FilterDatabase" localSheetId="2" hidden="1">'EVIDENCIA 2'!$A$1:$CN$371</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J228" i="9" l="1"/>
  <c r="K228" i="9"/>
  <c r="CJ227" i="9"/>
  <c r="AW227" i="9"/>
  <c r="AJ227" i="9"/>
  <c r="K227" i="9"/>
  <c r="CJ226" i="9"/>
  <c r="CL226" i="9" s="1"/>
  <c r="CH226" i="9"/>
  <c r="AW226" i="9"/>
  <c r="AJ226" i="9"/>
  <c r="K226" i="9"/>
  <c r="CJ225" i="9"/>
  <c r="CL225" i="9" s="1"/>
  <c r="CH225" i="9"/>
  <c r="AW225" i="9"/>
  <c r="AJ225" i="9"/>
  <c r="K225" i="9"/>
  <c r="CJ224" i="9"/>
  <c r="CL224" i="9" s="1"/>
  <c r="CH224" i="9"/>
  <c r="CG224" i="9"/>
  <c r="CF224" i="9"/>
  <c r="BW224" i="9"/>
  <c r="BJ224" i="9"/>
  <c r="AW224" i="9"/>
  <c r="AJ224" i="9"/>
  <c r="K224" i="9"/>
  <c r="CI224" i="9" s="1"/>
  <c r="CJ223" i="9"/>
  <c r="CL223" i="9" s="1"/>
  <c r="CH223" i="9"/>
  <c r="CF223" i="9"/>
  <c r="BW223" i="9"/>
  <c r="BJ223" i="9"/>
  <c r="AW223" i="9"/>
  <c r="AJ223" i="9"/>
  <c r="CG223" i="9" s="1"/>
  <c r="K223" i="9"/>
  <c r="CI223" i="9" s="1"/>
  <c r="CL222" i="9"/>
  <c r="CJ222" i="9"/>
  <c r="CH222" i="9"/>
  <c r="CF222" i="9"/>
  <c r="BW222" i="9"/>
  <c r="BJ222" i="9"/>
  <c r="AW222" i="9"/>
  <c r="AJ222" i="9"/>
  <c r="CG222" i="9" s="1"/>
  <c r="K222" i="9"/>
  <c r="CJ221" i="9"/>
  <c r="CL221" i="9" s="1"/>
  <c r="CH221" i="9"/>
  <c r="CF221" i="9"/>
  <c r="BW221" i="9"/>
  <c r="BJ221" i="9"/>
  <c r="CG221" i="9" s="1"/>
  <c r="AW221" i="9"/>
  <c r="AJ221" i="9"/>
  <c r="K221" i="9"/>
  <c r="CJ220" i="9"/>
  <c r="CL220" i="9" s="1"/>
  <c r="CI220" i="9"/>
  <c r="CH220" i="9"/>
  <c r="CF220" i="9"/>
  <c r="BW220" i="9"/>
  <c r="BJ220" i="9"/>
  <c r="AW220" i="9"/>
  <c r="CG220" i="9" s="1"/>
  <c r="AJ220" i="9"/>
  <c r="K220" i="9"/>
  <c r="CJ219" i="9"/>
  <c r="CL219" i="9" s="1"/>
  <c r="CH219" i="9"/>
  <c r="CF219" i="9"/>
  <c r="BW219" i="9"/>
  <c r="BJ219" i="9"/>
  <c r="AW219" i="9"/>
  <c r="AJ219" i="9"/>
  <c r="K219" i="9"/>
  <c r="CJ218" i="9"/>
  <c r="CL218" i="9" s="1"/>
  <c r="CH218" i="9"/>
  <c r="CG218" i="9"/>
  <c r="CF218" i="9"/>
  <c r="BW218" i="9"/>
  <c r="BJ218" i="9"/>
  <c r="AW218" i="9"/>
  <c r="AJ218" i="9"/>
  <c r="K218" i="9"/>
  <c r="CI218" i="9" s="1"/>
  <c r="CJ217" i="9"/>
  <c r="CL217" i="9" s="1"/>
  <c r="CH217" i="9"/>
  <c r="CF217" i="9"/>
  <c r="BW217" i="9"/>
  <c r="BJ217" i="9"/>
  <c r="AW217" i="9"/>
  <c r="AJ217" i="9"/>
  <c r="CG217" i="9" s="1"/>
  <c r="K217" i="9"/>
  <c r="CI217" i="9" s="1"/>
  <c r="CL216" i="9"/>
  <c r="CJ216" i="9"/>
  <c r="CH216" i="9"/>
  <c r="CF216" i="9"/>
  <c r="BW216" i="9"/>
  <c r="CG216" i="9" s="1"/>
  <c r="BJ216" i="9"/>
  <c r="AW216" i="9"/>
  <c r="AJ216" i="9"/>
  <c r="K216" i="9"/>
  <c r="CJ215" i="9"/>
  <c r="CL215" i="9" s="1"/>
  <c r="CH215" i="9"/>
  <c r="CF215" i="9"/>
  <c r="BW215" i="9"/>
  <c r="BJ215" i="9"/>
  <c r="CG215" i="9" s="1"/>
  <c r="AW215" i="9"/>
  <c r="AJ215" i="9"/>
  <c r="K215" i="9"/>
  <c r="CI215" i="9" s="1"/>
  <c r="CL214" i="9"/>
  <c r="CJ214" i="9"/>
  <c r="CH214" i="9"/>
  <c r="CF214" i="9"/>
  <c r="BW214" i="9"/>
  <c r="BJ214" i="9"/>
  <c r="AW214" i="9"/>
  <c r="CG214" i="9" s="1"/>
  <c r="AJ214" i="9"/>
  <c r="K214" i="9"/>
  <c r="CJ213" i="9"/>
  <c r="CL213" i="9" s="1"/>
  <c r="CH213" i="9"/>
  <c r="CF213" i="9"/>
  <c r="BW213" i="9"/>
  <c r="BJ213" i="9"/>
  <c r="AW213" i="9"/>
  <c r="AJ213" i="9"/>
  <c r="K213" i="9"/>
  <c r="CJ212" i="9"/>
  <c r="CL212" i="9" s="1"/>
  <c r="CH212" i="9"/>
  <c r="CG212" i="9"/>
  <c r="CF212" i="9"/>
  <c r="BW212" i="9"/>
  <c r="BJ212" i="9"/>
  <c r="AW212" i="9"/>
  <c r="AJ212" i="9"/>
  <c r="K212" i="9"/>
  <c r="CI212" i="9" s="1"/>
  <c r="CJ211" i="9"/>
  <c r="CL211" i="9" s="1"/>
  <c r="CH211" i="9"/>
  <c r="CF211" i="9"/>
  <c r="BW211" i="9"/>
  <c r="BJ211" i="9"/>
  <c r="AW211" i="9"/>
  <c r="AJ211" i="9"/>
  <c r="CG211" i="9" s="1"/>
  <c r="K211" i="9"/>
  <c r="CI211" i="9" s="1"/>
  <c r="CL210" i="9"/>
  <c r="CJ210" i="9"/>
  <c r="CH210" i="9"/>
  <c r="CF210" i="9"/>
  <c r="BW210" i="9"/>
  <c r="CG210" i="9" s="1"/>
  <c r="BJ210" i="9"/>
  <c r="AW210" i="9"/>
  <c r="AJ210" i="9"/>
  <c r="K210" i="9"/>
  <c r="CJ209" i="9"/>
  <c r="CL209" i="9" s="1"/>
  <c r="CH209" i="9"/>
  <c r="CF209" i="9"/>
  <c r="BW209" i="9"/>
  <c r="BJ209" i="9"/>
  <c r="CG209" i="9" s="1"/>
  <c r="AW209" i="9"/>
  <c r="AJ209" i="9"/>
  <c r="K209" i="9"/>
  <c r="CI209" i="9" s="1"/>
  <c r="CL208" i="9"/>
  <c r="CJ208" i="9"/>
  <c r="CH208" i="9"/>
  <c r="CF208" i="9"/>
  <c r="BW208" i="9"/>
  <c r="BJ208" i="9"/>
  <c r="AW208" i="9"/>
  <c r="AJ208" i="9"/>
  <c r="K208" i="9"/>
  <c r="CJ207" i="9"/>
  <c r="CL207" i="9" s="1"/>
  <c r="CH207" i="9"/>
  <c r="CF207" i="9"/>
  <c r="BW207" i="9"/>
  <c r="BJ207" i="9"/>
  <c r="AW207" i="9"/>
  <c r="AJ207" i="9"/>
  <c r="K207" i="9"/>
  <c r="CJ206" i="9"/>
  <c r="CL206" i="9" s="1"/>
  <c r="CH206" i="9"/>
  <c r="CG206" i="9"/>
  <c r="CF206" i="9"/>
  <c r="BW206" i="9"/>
  <c r="BJ206" i="9"/>
  <c r="AW206" i="9"/>
  <c r="AJ206" i="9"/>
  <c r="K206" i="9"/>
  <c r="CI206" i="9" s="1"/>
  <c r="CJ205" i="9"/>
  <c r="CL205" i="9" s="1"/>
  <c r="CH205" i="9"/>
  <c r="CF205" i="9"/>
  <c r="BW205" i="9"/>
  <c r="BJ205" i="9"/>
  <c r="AW205" i="9"/>
  <c r="AJ205" i="9"/>
  <c r="CG205" i="9" s="1"/>
  <c r="K205" i="9"/>
  <c r="CI205" i="9" s="1"/>
  <c r="CL204" i="9"/>
  <c r="CJ204" i="9"/>
  <c r="CH204" i="9"/>
  <c r="CF204" i="9"/>
  <c r="BW204" i="9"/>
  <c r="CG204" i="9" s="1"/>
  <c r="BJ204" i="9"/>
  <c r="AW204" i="9"/>
  <c r="AJ204" i="9"/>
  <c r="K204" i="9"/>
  <c r="CI204" i="9" s="1"/>
  <c r="CJ203" i="9"/>
  <c r="CL203" i="9" s="1"/>
  <c r="CH203" i="9"/>
  <c r="CF203" i="9"/>
  <c r="BW203" i="9"/>
  <c r="BJ203" i="9"/>
  <c r="CG203" i="9" s="1"/>
  <c r="AW203" i="9"/>
  <c r="AJ203" i="9"/>
  <c r="K203" i="9"/>
  <c r="CL202" i="9"/>
  <c r="CJ202" i="9"/>
  <c r="CH202" i="9"/>
  <c r="CF202" i="9"/>
  <c r="BW202" i="9"/>
  <c r="BJ202" i="9"/>
  <c r="AW202" i="9"/>
  <c r="CG202" i="9" s="1"/>
  <c r="AJ202" i="9"/>
  <c r="K202" i="9"/>
  <c r="CJ201" i="9"/>
  <c r="CL201" i="9" s="1"/>
  <c r="CH201" i="9"/>
  <c r="CF201" i="9"/>
  <c r="BW201" i="9"/>
  <c r="BJ201" i="9"/>
  <c r="AW201" i="9"/>
  <c r="AJ201" i="9"/>
  <c r="K201" i="9"/>
  <c r="CH200" i="9"/>
  <c r="CG200" i="9"/>
  <c r="BW200" i="9"/>
  <c r="BS200" i="9"/>
  <c r="BJ200" i="9"/>
  <c r="BF200" i="9"/>
  <c r="CJ200" i="9" s="1"/>
  <c r="CL200" i="9" s="1"/>
  <c r="AW200" i="9"/>
  <c r="CI200" i="9" s="1"/>
  <c r="AJ200" i="9"/>
  <c r="K200" i="9"/>
  <c r="CL199" i="9"/>
  <c r="CJ199" i="9"/>
  <c r="CH199" i="9"/>
  <c r="CF199" i="9"/>
  <c r="BW199" i="9"/>
  <c r="BJ199" i="9"/>
  <c r="AW199" i="9"/>
  <c r="AJ199" i="9"/>
  <c r="K199" i="9"/>
  <c r="CJ198" i="9"/>
  <c r="CL198" i="9" s="1"/>
  <c r="CH198" i="9"/>
  <c r="CG198" i="9"/>
  <c r="CF198" i="9"/>
  <c r="BW198" i="9"/>
  <c r="BJ198" i="9"/>
  <c r="AW198" i="9"/>
  <c r="AJ198" i="9"/>
  <c r="K198" i="9"/>
  <c r="CI198" i="9" s="1"/>
  <c r="CJ197" i="9"/>
  <c r="CL197" i="9" s="1"/>
  <c r="CH197" i="9"/>
  <c r="CG197" i="9"/>
  <c r="CF197" i="9"/>
  <c r="BW197" i="9"/>
  <c r="BJ197" i="9"/>
  <c r="AW197" i="9"/>
  <c r="AJ197" i="9"/>
  <c r="K197" i="9"/>
  <c r="CI197" i="9" s="1"/>
  <c r="CL196" i="9"/>
  <c r="CJ196" i="9"/>
  <c r="CH196" i="9"/>
  <c r="CF196" i="9"/>
  <c r="BW196" i="9"/>
  <c r="BJ196" i="9"/>
  <c r="AW196" i="9"/>
  <c r="AJ196" i="9"/>
  <c r="CG196" i="9" s="1"/>
  <c r="K196" i="9"/>
  <c r="CI196" i="9" s="1"/>
  <c r="CJ195" i="9"/>
  <c r="CL195" i="9" s="1"/>
  <c r="CH195" i="9"/>
  <c r="CF195" i="9"/>
  <c r="BW195" i="9"/>
  <c r="BJ195" i="9"/>
  <c r="CG195" i="9" s="1"/>
  <c r="AW195" i="9"/>
  <c r="AJ195" i="9"/>
  <c r="K195" i="9"/>
  <c r="CJ194" i="9"/>
  <c r="CL194" i="9" s="1"/>
  <c r="CH194" i="9"/>
  <c r="CF194" i="9"/>
  <c r="BW194" i="9"/>
  <c r="BJ194" i="9"/>
  <c r="AW194" i="9"/>
  <c r="CG194" i="9" s="1"/>
  <c r="AJ194" i="9"/>
  <c r="K194" i="9"/>
  <c r="CL193" i="9"/>
  <c r="CJ193" i="9"/>
  <c r="CH193" i="9"/>
  <c r="CF193" i="9"/>
  <c r="BW193" i="9"/>
  <c r="BJ193" i="9"/>
  <c r="AW193" i="9"/>
  <c r="AJ193" i="9"/>
  <c r="K193" i="9"/>
  <c r="CP192" i="9"/>
  <c r="CK192" i="9"/>
  <c r="CJ192" i="9"/>
  <c r="CL192" i="9" s="1"/>
  <c r="CH192" i="9"/>
  <c r="CF192" i="9"/>
  <c r="BW192" i="9"/>
  <c r="BJ192" i="9"/>
  <c r="AW192" i="9"/>
  <c r="CG192" i="9" s="1"/>
  <c r="AJ192" i="9"/>
  <c r="K192" i="9"/>
  <c r="CL191" i="9"/>
  <c r="CJ191" i="9"/>
  <c r="CH191" i="9"/>
  <c r="CF191" i="9"/>
  <c r="BW191" i="9"/>
  <c r="BJ191" i="9"/>
  <c r="AW191" i="9"/>
  <c r="AJ191" i="9"/>
  <c r="K191" i="9"/>
  <c r="CJ190" i="9"/>
  <c r="CL190" i="9" s="1"/>
  <c r="CH190" i="9"/>
  <c r="CG190" i="9"/>
  <c r="CF190" i="9"/>
  <c r="BW190" i="9"/>
  <c r="BJ190" i="9"/>
  <c r="AW190" i="9"/>
  <c r="AJ190" i="9"/>
  <c r="K190" i="9"/>
  <c r="CI190" i="9" s="1"/>
  <c r="CJ189" i="9"/>
  <c r="CL189" i="9" s="1"/>
  <c r="CH189" i="9"/>
  <c r="CG189" i="9"/>
  <c r="CF189" i="9"/>
  <c r="BW189" i="9"/>
  <c r="BJ189" i="9"/>
  <c r="AW189" i="9"/>
  <c r="AJ189" i="9"/>
  <c r="K189" i="9"/>
  <c r="CI189" i="9" s="1"/>
  <c r="CL188" i="9"/>
  <c r="CJ188" i="9"/>
  <c r="CH188" i="9"/>
  <c r="CF188" i="9"/>
  <c r="BW188" i="9"/>
  <c r="BJ188" i="9"/>
  <c r="AW188" i="9"/>
  <c r="AJ188" i="9"/>
  <c r="CG188" i="9" s="1"/>
  <c r="K188" i="9"/>
  <c r="CI188" i="9" s="1"/>
  <c r="CJ187" i="9"/>
  <c r="CL187" i="9" s="1"/>
  <c r="CH187" i="9"/>
  <c r="CF187" i="9"/>
  <c r="BW187" i="9"/>
  <c r="BJ187" i="9"/>
  <c r="CG187" i="9" s="1"/>
  <c r="AW187" i="9"/>
  <c r="AJ187" i="9"/>
  <c r="K187" i="9"/>
  <c r="CJ186" i="9"/>
  <c r="CL186" i="9" s="1"/>
  <c r="CI186" i="9"/>
  <c r="CH186" i="9"/>
  <c r="CF186" i="9"/>
  <c r="BW186" i="9"/>
  <c r="BJ186" i="9"/>
  <c r="AW186" i="9"/>
  <c r="CG186" i="9" s="1"/>
  <c r="AJ186" i="9"/>
  <c r="K186" i="9"/>
  <c r="CL185" i="9"/>
  <c r="CJ185" i="9"/>
  <c r="CH185" i="9"/>
  <c r="CF185" i="9"/>
  <c r="BW185" i="9"/>
  <c r="BJ185" i="9"/>
  <c r="AW185" i="9"/>
  <c r="AJ185" i="9"/>
  <c r="K185" i="9"/>
  <c r="CJ184" i="9"/>
  <c r="CL184" i="9" s="1"/>
  <c r="CH184" i="9"/>
  <c r="CG184" i="9"/>
  <c r="CF184" i="9"/>
  <c r="BW184" i="9"/>
  <c r="BJ184" i="9"/>
  <c r="AW184" i="9"/>
  <c r="AJ184" i="9"/>
  <c r="K184" i="9"/>
  <c r="CI184" i="9" s="1"/>
  <c r="CJ183" i="9"/>
  <c r="CL183" i="9" s="1"/>
  <c r="CH183" i="9"/>
  <c r="CG183" i="9"/>
  <c r="CF183" i="9"/>
  <c r="BW183" i="9"/>
  <c r="BJ183" i="9"/>
  <c r="AW183" i="9"/>
  <c r="AJ183" i="9"/>
  <c r="K183" i="9"/>
  <c r="CI183" i="9" s="1"/>
  <c r="CL182" i="9"/>
  <c r="CJ182" i="9"/>
  <c r="CH182" i="9"/>
  <c r="CF182" i="9"/>
  <c r="BW182" i="9"/>
  <c r="BJ182" i="9"/>
  <c r="AW182" i="9"/>
  <c r="AJ182" i="9"/>
  <c r="CG182" i="9" s="1"/>
  <c r="K182" i="9"/>
  <c r="CI182" i="9" s="1"/>
  <c r="CJ181" i="9"/>
  <c r="CL181" i="9" s="1"/>
  <c r="CH181" i="9"/>
  <c r="CF181" i="9"/>
  <c r="BW181" i="9"/>
  <c r="BJ181" i="9"/>
  <c r="CG181" i="9" s="1"/>
  <c r="AW181" i="9"/>
  <c r="AJ181" i="9"/>
  <c r="K181" i="9"/>
  <c r="CJ180" i="9"/>
  <c r="CL180" i="9" s="1"/>
  <c r="CH180" i="9"/>
  <c r="CF180" i="9"/>
  <c r="BW180" i="9"/>
  <c r="BJ180" i="9"/>
  <c r="AW180" i="9"/>
  <c r="CG180" i="9" s="1"/>
  <c r="AJ180" i="9"/>
  <c r="K180" i="9"/>
  <c r="CL179" i="9"/>
  <c r="CJ179" i="9"/>
  <c r="CH179" i="9"/>
  <c r="CF179" i="9"/>
  <c r="BW179" i="9"/>
  <c r="BJ179" i="9"/>
  <c r="AW179" i="9"/>
  <c r="AJ179" i="9"/>
  <c r="K179" i="9"/>
  <c r="CJ178" i="9"/>
  <c r="CL178" i="9" s="1"/>
  <c r="CH178" i="9"/>
  <c r="CG178" i="9"/>
  <c r="CF178" i="9"/>
  <c r="BW178" i="9"/>
  <c r="BJ178" i="9"/>
  <c r="AW178" i="9"/>
  <c r="AJ178" i="9"/>
  <c r="K178" i="9"/>
  <c r="CI178" i="9" s="1"/>
  <c r="CJ177" i="9"/>
  <c r="CL177" i="9" s="1"/>
  <c r="CH177" i="9"/>
  <c r="CG177" i="9"/>
  <c r="CF177" i="9"/>
  <c r="BW177" i="9"/>
  <c r="BJ177" i="9"/>
  <c r="AW177" i="9"/>
  <c r="AJ177" i="9"/>
  <c r="K177" i="9"/>
  <c r="CI177" i="9" s="1"/>
  <c r="CL176" i="9"/>
  <c r="CJ176" i="9"/>
  <c r="CH176" i="9"/>
  <c r="CF176" i="9"/>
  <c r="BW176" i="9"/>
  <c r="BJ176" i="9"/>
  <c r="AW176" i="9"/>
  <c r="AJ176" i="9"/>
  <c r="K176" i="9"/>
  <c r="CJ175" i="9"/>
  <c r="CL175" i="9" s="1"/>
  <c r="CH175" i="9"/>
  <c r="CF175" i="9"/>
  <c r="BW175" i="9"/>
  <c r="BJ175" i="9"/>
  <c r="CG175" i="9" s="1"/>
  <c r="AW175" i="9"/>
  <c r="AJ175" i="9"/>
  <c r="K175" i="9"/>
  <c r="CI175" i="9" s="1"/>
  <c r="CJ174" i="9"/>
  <c r="CL174" i="9" s="1"/>
  <c r="CI174" i="9"/>
  <c r="CH174" i="9"/>
  <c r="CF174" i="9"/>
  <c r="BW174" i="9"/>
  <c r="BJ174" i="9"/>
  <c r="AW174" i="9"/>
  <c r="CG174" i="9" s="1"/>
  <c r="AJ174" i="9"/>
  <c r="K174" i="9"/>
  <c r="CL173" i="9"/>
  <c r="CJ173" i="9"/>
  <c r="CH173" i="9"/>
  <c r="CF173" i="9"/>
  <c r="BW173" i="9"/>
  <c r="BJ173" i="9"/>
  <c r="AW173" i="9"/>
  <c r="AJ173" i="9"/>
  <c r="K173" i="9"/>
  <c r="CJ172" i="9"/>
  <c r="CL172" i="9" s="1"/>
  <c r="CH172" i="9"/>
  <c r="CG172" i="9"/>
  <c r="CF172" i="9"/>
  <c r="BW172" i="9"/>
  <c r="BJ172" i="9"/>
  <c r="AW172" i="9"/>
  <c r="AJ172" i="9"/>
  <c r="K172" i="9"/>
  <c r="CI172" i="9" s="1"/>
  <c r="CJ171" i="9"/>
  <c r="CL171" i="9" s="1"/>
  <c r="CH171" i="9"/>
  <c r="CG171" i="9"/>
  <c r="CF171" i="9"/>
  <c r="BW171" i="9"/>
  <c r="BJ171" i="9"/>
  <c r="AW171" i="9"/>
  <c r="AJ171" i="9"/>
  <c r="K171" i="9"/>
  <c r="CI171" i="9" s="1"/>
  <c r="CL170" i="9"/>
  <c r="CJ170" i="9"/>
  <c r="CH170" i="9"/>
  <c r="CF170" i="9"/>
  <c r="BW170" i="9"/>
  <c r="BJ170" i="9"/>
  <c r="AW170" i="9"/>
  <c r="AJ170" i="9"/>
  <c r="K170" i="9"/>
  <c r="CJ169" i="9"/>
  <c r="CL169" i="9" s="1"/>
  <c r="CH169" i="9"/>
  <c r="CF169" i="9"/>
  <c r="BW169" i="9"/>
  <c r="BJ169" i="9"/>
  <c r="CG169" i="9" s="1"/>
  <c r="AW169" i="9"/>
  <c r="AJ169" i="9"/>
  <c r="K169" i="9"/>
  <c r="CI169" i="9" s="1"/>
  <c r="CJ168" i="9"/>
  <c r="CL168" i="9" s="1"/>
  <c r="CH168" i="9"/>
  <c r="CF168" i="9"/>
  <c r="BW168" i="9"/>
  <c r="BJ168" i="9"/>
  <c r="AW168" i="9"/>
  <c r="AJ168" i="9"/>
  <c r="K168" i="9"/>
  <c r="CJ167" i="9"/>
  <c r="CH167" i="9"/>
  <c r="CF167" i="9"/>
  <c r="BW167" i="9"/>
  <c r="BJ167" i="9"/>
  <c r="AW167" i="9"/>
  <c r="AJ167" i="9"/>
  <c r="K167" i="9"/>
  <c r="CJ166" i="9"/>
  <c r="CL166" i="9" s="1"/>
  <c r="CH166" i="9"/>
  <c r="CG166" i="9"/>
  <c r="CF166" i="9"/>
  <c r="BW166" i="9"/>
  <c r="BJ166" i="9"/>
  <c r="AW166" i="9"/>
  <c r="AJ166" i="9"/>
  <c r="K166" i="9"/>
  <c r="CI166" i="9" s="1"/>
  <c r="CJ165" i="9"/>
  <c r="CL165" i="9" s="1"/>
  <c r="CH165" i="9"/>
  <c r="CG165" i="9"/>
  <c r="CF165" i="9"/>
  <c r="BW165" i="9"/>
  <c r="BJ165" i="9"/>
  <c r="AW165" i="9"/>
  <c r="AJ165" i="9"/>
  <c r="K165" i="9"/>
  <c r="CI165" i="9" s="1"/>
  <c r="CL164" i="9"/>
  <c r="CJ164" i="9"/>
  <c r="CH164" i="9"/>
  <c r="CF164" i="9"/>
  <c r="BW164" i="9"/>
  <c r="BJ164" i="9"/>
  <c r="AW164" i="9"/>
  <c r="AJ164" i="9"/>
  <c r="CG164" i="9" s="1"/>
  <c r="K164" i="9"/>
  <c r="CJ163" i="9"/>
  <c r="CL163" i="9" s="1"/>
  <c r="CH163" i="9"/>
  <c r="CF163" i="9"/>
  <c r="BW163" i="9"/>
  <c r="BJ163" i="9"/>
  <c r="CG163" i="9" s="1"/>
  <c r="AW163" i="9"/>
  <c r="AJ163" i="9"/>
  <c r="K163" i="9"/>
  <c r="CJ162" i="9"/>
  <c r="CL162" i="9" s="1"/>
  <c r="CH162" i="9"/>
  <c r="CF162" i="9"/>
  <c r="BW162" i="9"/>
  <c r="BJ162" i="9"/>
  <c r="AW162" i="9"/>
  <c r="CG162" i="9" s="1"/>
  <c r="AJ162" i="9"/>
  <c r="K162" i="9"/>
  <c r="CL161" i="9"/>
  <c r="CJ161" i="9"/>
  <c r="CH161" i="9"/>
  <c r="CF161" i="9"/>
  <c r="BW161" i="9"/>
  <c r="BJ161" i="9"/>
  <c r="AW161" i="9"/>
  <c r="AJ161" i="9"/>
  <c r="K161" i="9"/>
  <c r="CJ160" i="9"/>
  <c r="CL160" i="9" s="1"/>
  <c r="CH160" i="9"/>
  <c r="CG160" i="9"/>
  <c r="CF160" i="9"/>
  <c r="BW160" i="9"/>
  <c r="BJ160" i="9"/>
  <c r="AW160" i="9"/>
  <c r="AJ160" i="9"/>
  <c r="K160" i="9"/>
  <c r="CI160" i="9" s="1"/>
  <c r="CJ159" i="9"/>
  <c r="CL159" i="9" s="1"/>
  <c r="CH159" i="9"/>
  <c r="CG159" i="9"/>
  <c r="CF159" i="9"/>
  <c r="BW159" i="9"/>
  <c r="BJ159" i="9"/>
  <c r="AW159" i="9"/>
  <c r="AJ159" i="9"/>
  <c r="K159" i="9"/>
  <c r="CI159" i="9" s="1"/>
  <c r="CL158" i="9"/>
  <c r="CJ158" i="9"/>
  <c r="CH158" i="9"/>
  <c r="CF158" i="9"/>
  <c r="BW158" i="9"/>
  <c r="BJ158" i="9"/>
  <c r="AW158" i="9"/>
  <c r="AJ158" i="9"/>
  <c r="CG158" i="9" s="1"/>
  <c r="K158" i="9"/>
  <c r="CI158" i="9" s="1"/>
  <c r="CJ157" i="9"/>
  <c r="CL157" i="9" s="1"/>
  <c r="CH157" i="9"/>
  <c r="CF157" i="9"/>
  <c r="BW157" i="9"/>
  <c r="BJ157" i="9"/>
  <c r="CG157" i="9" s="1"/>
  <c r="AW157" i="9"/>
  <c r="AJ157" i="9"/>
  <c r="K157" i="9"/>
  <c r="CK156" i="9"/>
  <c r="CL167" i="9" s="1"/>
  <c r="CJ156" i="9"/>
  <c r="CL156" i="9" s="1"/>
  <c r="CH156" i="9"/>
  <c r="CF156" i="9"/>
  <c r="BW156" i="9"/>
  <c r="BJ156" i="9"/>
  <c r="CG156" i="9" s="1"/>
  <c r="AW156" i="9"/>
  <c r="AJ156" i="9"/>
  <c r="K156" i="9"/>
  <c r="CI156" i="9" s="1"/>
  <c r="CJ155" i="9"/>
  <c r="CL155" i="9" s="1"/>
  <c r="CH155" i="9"/>
  <c r="CF155" i="9"/>
  <c r="BW155" i="9"/>
  <c r="BJ155" i="9"/>
  <c r="AW155" i="9"/>
  <c r="AJ155" i="9"/>
  <c r="K155" i="9"/>
  <c r="CL154" i="9"/>
  <c r="CJ154" i="9"/>
  <c r="CH154" i="9"/>
  <c r="CF154" i="9"/>
  <c r="BW154" i="9"/>
  <c r="BJ154" i="9"/>
  <c r="AW154" i="9"/>
  <c r="AJ154" i="9"/>
  <c r="K154" i="9"/>
  <c r="CJ153" i="9"/>
  <c r="CL153" i="9" s="1"/>
  <c r="CH153" i="9"/>
  <c r="CF153" i="9"/>
  <c r="BW153" i="9"/>
  <c r="BJ153" i="9"/>
  <c r="AW153" i="9"/>
  <c r="AJ153" i="9"/>
  <c r="CG153" i="9" s="1"/>
  <c r="K153" i="9"/>
  <c r="CJ152" i="9"/>
  <c r="CL152" i="9" s="1"/>
  <c r="CH152" i="9"/>
  <c r="CF152" i="9"/>
  <c r="BW152" i="9"/>
  <c r="BJ152" i="9"/>
  <c r="AW152" i="9"/>
  <c r="CI152" i="9" s="1"/>
  <c r="AJ152" i="9"/>
  <c r="K152" i="9"/>
  <c r="CL151" i="9"/>
  <c r="CJ151" i="9"/>
  <c r="CH151" i="9"/>
  <c r="CF151" i="9"/>
  <c r="BW151" i="9"/>
  <c r="BJ151" i="9"/>
  <c r="AW151" i="9"/>
  <c r="AJ151" i="9"/>
  <c r="K151" i="9"/>
  <c r="CJ150" i="9"/>
  <c r="CL150" i="9" s="1"/>
  <c r="CH150" i="9"/>
  <c r="CF150" i="9"/>
  <c r="BW150" i="9"/>
  <c r="BJ150" i="9"/>
  <c r="CG150" i="9" s="1"/>
  <c r="AW150" i="9"/>
  <c r="AJ150" i="9"/>
  <c r="K150" i="9"/>
  <c r="CJ149" i="9"/>
  <c r="CL149" i="9" s="1"/>
  <c r="CH149" i="9"/>
  <c r="CF149" i="9"/>
  <c r="BW149" i="9"/>
  <c r="BJ149" i="9"/>
  <c r="AW149" i="9"/>
  <c r="CG149" i="9" s="1"/>
  <c r="AJ149" i="9"/>
  <c r="K149" i="9"/>
  <c r="CJ148" i="9"/>
  <c r="CL148" i="9" s="1"/>
  <c r="CH148" i="9"/>
  <c r="CF148" i="9"/>
  <c r="BW148" i="9"/>
  <c r="BJ148" i="9"/>
  <c r="AW148" i="9"/>
  <c r="AJ148" i="9"/>
  <c r="K148" i="9"/>
  <c r="CJ147" i="9"/>
  <c r="CL147" i="9" s="1"/>
  <c r="CH147" i="9"/>
  <c r="CF147" i="9"/>
  <c r="BW147" i="9"/>
  <c r="BJ147" i="9"/>
  <c r="AW147" i="9"/>
  <c r="CG147" i="9" s="1"/>
  <c r="AJ147" i="9"/>
  <c r="K147" i="9"/>
  <c r="CJ146" i="9"/>
  <c r="CL146" i="9" s="1"/>
  <c r="CH146" i="9"/>
  <c r="CG146" i="9"/>
  <c r="CF146" i="9"/>
  <c r="BW146" i="9"/>
  <c r="BJ146" i="9"/>
  <c r="AW146" i="9"/>
  <c r="AJ146" i="9"/>
  <c r="K146" i="9"/>
  <c r="CI146" i="9" s="1"/>
  <c r="CL145" i="9"/>
  <c r="CJ145" i="9"/>
  <c r="CH145" i="9"/>
  <c r="CF145" i="9"/>
  <c r="BW145" i="9"/>
  <c r="CG145" i="9" s="1"/>
  <c r="BJ145" i="9"/>
  <c r="AW145" i="9"/>
  <c r="AJ145" i="9"/>
  <c r="K145" i="9"/>
  <c r="CJ144" i="9"/>
  <c r="CL144" i="9" s="1"/>
  <c r="CH144" i="9"/>
  <c r="CF144" i="9"/>
  <c r="BW144" i="9"/>
  <c r="BJ144" i="9"/>
  <c r="CG144" i="9" s="1"/>
  <c r="AW144" i="9"/>
  <c r="AJ144" i="9"/>
  <c r="K144" i="9"/>
  <c r="CJ143" i="9"/>
  <c r="CL143" i="9" s="1"/>
  <c r="CH143" i="9"/>
  <c r="CF143" i="9"/>
  <c r="BW143" i="9"/>
  <c r="BJ143" i="9"/>
  <c r="AW143" i="9"/>
  <c r="CG143" i="9" s="1"/>
  <c r="AJ143" i="9"/>
  <c r="K143" i="9"/>
  <c r="CJ142" i="9"/>
  <c r="CL142" i="9" s="1"/>
  <c r="CH142" i="9"/>
  <c r="CF142" i="9"/>
  <c r="BW142" i="9"/>
  <c r="BJ142" i="9"/>
  <c r="AW142" i="9"/>
  <c r="AJ142" i="9"/>
  <c r="K142" i="9"/>
  <c r="CJ141" i="9"/>
  <c r="CL141" i="9" s="1"/>
  <c r="CI141" i="9"/>
  <c r="CH141" i="9"/>
  <c r="CF141" i="9"/>
  <c r="BW141" i="9"/>
  <c r="BJ141" i="9"/>
  <c r="AW141" i="9"/>
  <c r="CG141" i="9" s="1"/>
  <c r="AJ141" i="9"/>
  <c r="K141" i="9"/>
  <c r="CJ140" i="9"/>
  <c r="CL140" i="9" s="1"/>
  <c r="CH140" i="9"/>
  <c r="CG140" i="9"/>
  <c r="CF140" i="9"/>
  <c r="BW140" i="9"/>
  <c r="BJ140" i="9"/>
  <c r="AW140" i="9"/>
  <c r="AJ140" i="9"/>
  <c r="K140" i="9"/>
  <c r="CI140" i="9" s="1"/>
  <c r="CL139" i="9"/>
  <c r="CJ139" i="9"/>
  <c r="CH139" i="9"/>
  <c r="CF139" i="9"/>
  <c r="BW139" i="9"/>
  <c r="CG139" i="9" s="1"/>
  <c r="BJ139" i="9"/>
  <c r="AW139" i="9"/>
  <c r="AJ139" i="9"/>
  <c r="K139" i="9"/>
  <c r="CJ138" i="9"/>
  <c r="CL138" i="9" s="1"/>
  <c r="CH138" i="9"/>
  <c r="CF138" i="9"/>
  <c r="BW138" i="9"/>
  <c r="BJ138" i="9"/>
  <c r="CG138" i="9" s="1"/>
  <c r="AW138" i="9"/>
  <c r="AJ138" i="9"/>
  <c r="K138" i="9"/>
  <c r="CJ137" i="9"/>
  <c r="CL137" i="9" s="1"/>
  <c r="CH137" i="9"/>
  <c r="CF137" i="9"/>
  <c r="BW137" i="9"/>
  <c r="BJ137" i="9"/>
  <c r="AW137" i="9"/>
  <c r="CG137" i="9" s="1"/>
  <c r="AJ137" i="9"/>
  <c r="K137" i="9"/>
  <c r="CJ136" i="9"/>
  <c r="CL136" i="9" s="1"/>
  <c r="CH136" i="9"/>
  <c r="CF136" i="9"/>
  <c r="BW136" i="9"/>
  <c r="BJ136" i="9"/>
  <c r="AW136" i="9"/>
  <c r="AJ136" i="9"/>
  <c r="K136" i="9"/>
  <c r="CJ135" i="9"/>
  <c r="CL135" i="9" s="1"/>
  <c r="CH135" i="9"/>
  <c r="CF135" i="9"/>
  <c r="BW135" i="9"/>
  <c r="BJ135" i="9"/>
  <c r="AW135" i="9"/>
  <c r="CG135" i="9" s="1"/>
  <c r="AJ135" i="9"/>
  <c r="K135" i="9"/>
  <c r="CJ134" i="9"/>
  <c r="CL134" i="9" s="1"/>
  <c r="CH134" i="9"/>
  <c r="CG134" i="9"/>
  <c r="CF134" i="9"/>
  <c r="BW134" i="9"/>
  <c r="BJ134" i="9"/>
  <c r="AW134" i="9"/>
  <c r="AJ134" i="9"/>
  <c r="K134" i="9"/>
  <c r="CI134" i="9" s="1"/>
  <c r="CL133" i="9"/>
  <c r="CJ133" i="9"/>
  <c r="CH133" i="9"/>
  <c r="CF133" i="9"/>
  <c r="BW133" i="9"/>
  <c r="CG133" i="9" s="1"/>
  <c r="BJ133" i="9"/>
  <c r="AW133" i="9"/>
  <c r="AJ133" i="9"/>
  <c r="K133" i="9"/>
  <c r="CJ132" i="9"/>
  <c r="CL132" i="9" s="1"/>
  <c r="CH132" i="9"/>
  <c r="CF132" i="9"/>
  <c r="BW132" i="9"/>
  <c r="BJ132" i="9"/>
  <c r="CG132" i="9" s="1"/>
  <c r="AW132" i="9"/>
  <c r="AJ132" i="9"/>
  <c r="K132" i="9"/>
  <c r="CJ131" i="9"/>
  <c r="CL131" i="9" s="1"/>
  <c r="CH131" i="9"/>
  <c r="CF131" i="9"/>
  <c r="BW131" i="9"/>
  <c r="BJ131" i="9"/>
  <c r="AW131" i="9"/>
  <c r="CG131" i="9" s="1"/>
  <c r="AJ131" i="9"/>
  <c r="K131" i="9"/>
  <c r="CJ130" i="9"/>
  <c r="CL130" i="9" s="1"/>
  <c r="CH130" i="9"/>
  <c r="CF130" i="9"/>
  <c r="BW130" i="9"/>
  <c r="BJ130" i="9"/>
  <c r="AW130" i="9"/>
  <c r="AJ130" i="9"/>
  <c r="K130" i="9"/>
  <c r="CJ129" i="9"/>
  <c r="CL129" i="9" s="1"/>
  <c r="CI129" i="9"/>
  <c r="CH129" i="9"/>
  <c r="CF129" i="9"/>
  <c r="BW129" i="9"/>
  <c r="BJ129" i="9"/>
  <c r="AW129" i="9"/>
  <c r="CG129" i="9" s="1"/>
  <c r="AJ129" i="9"/>
  <c r="K129" i="9"/>
  <c r="CJ128" i="9"/>
  <c r="CL128" i="9" s="1"/>
  <c r="CH128" i="9"/>
  <c r="CG128" i="9"/>
  <c r="CF128" i="9"/>
  <c r="BW128" i="9"/>
  <c r="BJ128" i="9"/>
  <c r="AW128" i="9"/>
  <c r="AJ128" i="9"/>
  <c r="K128" i="9"/>
  <c r="CI128" i="9" s="1"/>
  <c r="CL127" i="9"/>
  <c r="CJ127" i="9"/>
  <c r="CH127" i="9"/>
  <c r="CF127" i="9"/>
  <c r="BW127" i="9"/>
  <c r="CG127" i="9" s="1"/>
  <c r="BJ127" i="9"/>
  <c r="AW127" i="9"/>
  <c r="AJ127" i="9"/>
  <c r="K127" i="9"/>
  <c r="CJ126" i="9"/>
  <c r="CL126" i="9" s="1"/>
  <c r="CH126" i="9"/>
  <c r="CF126" i="9"/>
  <c r="BW126" i="9"/>
  <c r="BJ126" i="9"/>
  <c r="CG126" i="9" s="1"/>
  <c r="AW126" i="9"/>
  <c r="AJ126" i="9"/>
  <c r="K126" i="9"/>
  <c r="CJ125" i="9"/>
  <c r="CL125" i="9" s="1"/>
  <c r="CH125" i="9"/>
  <c r="CF125" i="9"/>
  <c r="BW125" i="9"/>
  <c r="BJ125" i="9"/>
  <c r="AW125" i="9"/>
  <c r="CG125" i="9" s="1"/>
  <c r="AJ125" i="9"/>
  <c r="K125" i="9"/>
  <c r="CJ124" i="9"/>
  <c r="CL124" i="9" s="1"/>
  <c r="CH124" i="9"/>
  <c r="CF124" i="9"/>
  <c r="BW124" i="9"/>
  <c r="BJ124" i="9"/>
  <c r="AW124" i="9"/>
  <c r="AJ124" i="9"/>
  <c r="K124" i="9"/>
  <c r="CJ123" i="9"/>
  <c r="CL123" i="9" s="1"/>
  <c r="CH123" i="9"/>
  <c r="CF123" i="9"/>
  <c r="BW123" i="9"/>
  <c r="BJ123" i="9"/>
  <c r="AW123" i="9"/>
  <c r="CG123" i="9" s="1"/>
  <c r="AJ123" i="9"/>
  <c r="K123" i="9"/>
  <c r="CJ122" i="9"/>
  <c r="CL122" i="9" s="1"/>
  <c r="CH122" i="9"/>
  <c r="CG122" i="9"/>
  <c r="CF122" i="9"/>
  <c r="BW122" i="9"/>
  <c r="BJ122" i="9"/>
  <c r="AW122" i="9"/>
  <c r="AJ122" i="9"/>
  <c r="K122" i="9"/>
  <c r="CI122" i="9" s="1"/>
  <c r="CL121" i="9"/>
  <c r="CJ121" i="9"/>
  <c r="CH121" i="9"/>
  <c r="CF121" i="9"/>
  <c r="BW121" i="9"/>
  <c r="CG121" i="9" s="1"/>
  <c r="BJ121" i="9"/>
  <c r="AW121" i="9"/>
  <c r="AJ121" i="9"/>
  <c r="K121" i="9"/>
  <c r="CJ120" i="9"/>
  <c r="CL120" i="9" s="1"/>
  <c r="CH120" i="9"/>
  <c r="CF120" i="9"/>
  <c r="BW120" i="9"/>
  <c r="BJ120" i="9"/>
  <c r="CG120" i="9" s="1"/>
  <c r="AW120" i="9"/>
  <c r="AJ120" i="9"/>
  <c r="K120" i="9"/>
  <c r="CJ119" i="9"/>
  <c r="CL119" i="9" s="1"/>
  <c r="CH119" i="9"/>
  <c r="CF119" i="9"/>
  <c r="BW119" i="9"/>
  <c r="BJ119" i="9"/>
  <c r="AW119" i="9"/>
  <c r="CG119" i="9" s="1"/>
  <c r="AJ119" i="9"/>
  <c r="K119" i="9"/>
  <c r="CJ118" i="9"/>
  <c r="CL118" i="9" s="1"/>
  <c r="CH118" i="9"/>
  <c r="CF118" i="9"/>
  <c r="BW118" i="9"/>
  <c r="BJ118" i="9"/>
  <c r="AW118" i="9"/>
  <c r="AJ118" i="9"/>
  <c r="K118" i="9"/>
  <c r="CJ117" i="9"/>
  <c r="CL117" i="9" s="1"/>
  <c r="CI117" i="9"/>
  <c r="CH117" i="9"/>
  <c r="CF117" i="9"/>
  <c r="BW117" i="9"/>
  <c r="BJ117" i="9"/>
  <c r="AW117" i="9"/>
  <c r="CG117" i="9" s="1"/>
  <c r="AJ117" i="9"/>
  <c r="K117" i="9"/>
  <c r="CJ116" i="9"/>
  <c r="CL116" i="9" s="1"/>
  <c r="CH116" i="9"/>
  <c r="CG116" i="9"/>
  <c r="CF116" i="9"/>
  <c r="BW116" i="9"/>
  <c r="BJ116" i="9"/>
  <c r="AW116" i="9"/>
  <c r="AJ116" i="9"/>
  <c r="K116" i="9"/>
  <c r="CI116" i="9" s="1"/>
  <c r="CL115" i="9"/>
  <c r="CJ115" i="9"/>
  <c r="CH115" i="9"/>
  <c r="CF115" i="9"/>
  <c r="BW115" i="9"/>
  <c r="CG115" i="9" s="1"/>
  <c r="BJ115" i="9"/>
  <c r="AW115" i="9"/>
  <c r="AJ115" i="9"/>
  <c r="K115" i="9"/>
  <c r="CJ114" i="9"/>
  <c r="CL114" i="9" s="1"/>
  <c r="CH114" i="9"/>
  <c r="CF114" i="9"/>
  <c r="BW114" i="9"/>
  <c r="BJ114" i="9"/>
  <c r="CG114" i="9" s="1"/>
  <c r="AW114" i="9"/>
  <c r="AJ114" i="9"/>
  <c r="K114" i="9"/>
  <c r="CJ113" i="9"/>
  <c r="CL113" i="9" s="1"/>
  <c r="CH113" i="9"/>
  <c r="CF113" i="9"/>
  <c r="BW113" i="9"/>
  <c r="BJ113" i="9"/>
  <c r="AW113" i="9"/>
  <c r="CG113" i="9" s="1"/>
  <c r="AJ113" i="9"/>
  <c r="K113" i="9"/>
  <c r="CJ112" i="9"/>
  <c r="CL112" i="9" s="1"/>
  <c r="CH112" i="9"/>
  <c r="CF112" i="9"/>
  <c r="BW112" i="9"/>
  <c r="BJ112" i="9"/>
  <c r="AW112" i="9"/>
  <c r="AJ112" i="9"/>
  <c r="K112" i="9"/>
  <c r="CJ111" i="9"/>
  <c r="CL111" i="9" s="1"/>
  <c r="CH111" i="9"/>
  <c r="CF111" i="9"/>
  <c r="BW111" i="9"/>
  <c r="BJ111" i="9"/>
  <c r="AW111" i="9"/>
  <c r="CG111" i="9" s="1"/>
  <c r="AJ111" i="9"/>
  <c r="K111" i="9"/>
  <c r="CJ110" i="9"/>
  <c r="CL110" i="9" s="1"/>
  <c r="CH110" i="9"/>
  <c r="CG110" i="9"/>
  <c r="CF110" i="9"/>
  <c r="BW110" i="9"/>
  <c r="BJ110" i="9"/>
  <c r="AW110" i="9"/>
  <c r="AJ110" i="9"/>
  <c r="K110" i="9"/>
  <c r="CI110" i="9" s="1"/>
  <c r="CL109" i="9"/>
  <c r="CJ109" i="9"/>
  <c r="CH109" i="9"/>
  <c r="CF109" i="9"/>
  <c r="BW109" i="9"/>
  <c r="CG109" i="9" s="1"/>
  <c r="BJ109" i="9"/>
  <c r="AW109" i="9"/>
  <c r="AJ109" i="9"/>
  <c r="K109" i="9"/>
  <c r="CJ108" i="9"/>
  <c r="CL108" i="9" s="1"/>
  <c r="CH108" i="9"/>
  <c r="CF108" i="9"/>
  <c r="BW108" i="9"/>
  <c r="BJ108" i="9"/>
  <c r="CG108" i="9" s="1"/>
  <c r="AW108" i="9"/>
  <c r="AJ108" i="9"/>
  <c r="K108" i="9"/>
  <c r="CJ107" i="9"/>
  <c r="CL107" i="9" s="1"/>
  <c r="CH107" i="9"/>
  <c r="CF107" i="9"/>
  <c r="BW107" i="9"/>
  <c r="BJ107" i="9"/>
  <c r="AW107" i="9"/>
  <c r="CG107" i="9" s="1"/>
  <c r="AJ107" i="9"/>
  <c r="K107" i="9"/>
  <c r="CJ106" i="9"/>
  <c r="CL106" i="9" s="1"/>
  <c r="CH106" i="9"/>
  <c r="CF106" i="9"/>
  <c r="BW106" i="9"/>
  <c r="BJ106" i="9"/>
  <c r="AW106" i="9"/>
  <c r="AJ106" i="9"/>
  <c r="K106" i="9"/>
  <c r="CJ105" i="9"/>
  <c r="CL105" i="9" s="1"/>
  <c r="CI105" i="9"/>
  <c r="CH105" i="9"/>
  <c r="CF105" i="9"/>
  <c r="BW105" i="9"/>
  <c r="BJ105" i="9"/>
  <c r="AW105" i="9"/>
  <c r="CG105" i="9" s="1"/>
  <c r="AJ105" i="9"/>
  <c r="K105" i="9"/>
  <c r="CJ104" i="9"/>
  <c r="CL104" i="9" s="1"/>
  <c r="CH104" i="9"/>
  <c r="CG104" i="9"/>
  <c r="CF104" i="9"/>
  <c r="BW104" i="9"/>
  <c r="BJ104" i="9"/>
  <c r="AW104" i="9"/>
  <c r="AJ104" i="9"/>
  <c r="K104" i="9"/>
  <c r="CI104" i="9" s="1"/>
  <c r="CL103" i="9"/>
  <c r="CJ103" i="9"/>
  <c r="CH103" i="9"/>
  <c r="CF103" i="9"/>
  <c r="BW103" i="9"/>
  <c r="CG103" i="9" s="1"/>
  <c r="BJ103" i="9"/>
  <c r="AW103" i="9"/>
  <c r="AJ103" i="9"/>
  <c r="K103" i="9"/>
  <c r="CJ102" i="9"/>
  <c r="CL102" i="9" s="1"/>
  <c r="CH102" i="9"/>
  <c r="CF102" i="9"/>
  <c r="BW102" i="9"/>
  <c r="BJ102" i="9"/>
  <c r="CG102" i="9" s="1"/>
  <c r="AW102" i="9"/>
  <c r="AJ102" i="9"/>
  <c r="K102" i="9"/>
  <c r="CJ101" i="9"/>
  <c r="CL101" i="9" s="1"/>
  <c r="CH101" i="9"/>
  <c r="CF101" i="9"/>
  <c r="BW101" i="9"/>
  <c r="BJ101" i="9"/>
  <c r="AW101" i="9"/>
  <c r="CG101" i="9" s="1"/>
  <c r="AJ101" i="9"/>
  <c r="K101" i="9"/>
  <c r="CJ100" i="9"/>
  <c r="CL100" i="9" s="1"/>
  <c r="CH100" i="9"/>
  <c r="CF100" i="9"/>
  <c r="BW100" i="9"/>
  <c r="BJ100" i="9"/>
  <c r="AW100" i="9"/>
  <c r="AJ100" i="9"/>
  <c r="K100" i="9"/>
  <c r="CJ99" i="9"/>
  <c r="CL99" i="9" s="1"/>
  <c r="CH99" i="9"/>
  <c r="CF99" i="9"/>
  <c r="BW99" i="9"/>
  <c r="BJ99" i="9"/>
  <c r="AW99" i="9"/>
  <c r="CG99" i="9" s="1"/>
  <c r="AJ99" i="9"/>
  <c r="K99" i="9"/>
  <c r="CJ98" i="9"/>
  <c r="CL98" i="9" s="1"/>
  <c r="CH98" i="9"/>
  <c r="CG98" i="9"/>
  <c r="CF98" i="9"/>
  <c r="BW98" i="9"/>
  <c r="BJ98" i="9"/>
  <c r="AW98" i="9"/>
  <c r="AJ98" i="9"/>
  <c r="K98" i="9"/>
  <c r="CI98" i="9" s="1"/>
  <c r="CL97" i="9"/>
  <c r="CJ97" i="9"/>
  <c r="CH97" i="9"/>
  <c r="CF97" i="9"/>
  <c r="BW97" i="9"/>
  <c r="CG97" i="9" s="1"/>
  <c r="BJ97" i="9"/>
  <c r="AW97" i="9"/>
  <c r="AJ97" i="9"/>
  <c r="K97" i="9"/>
  <c r="CJ96" i="9"/>
  <c r="CL96" i="9" s="1"/>
  <c r="CH96" i="9"/>
  <c r="CF96" i="9"/>
  <c r="BW96" i="9"/>
  <c r="BJ96" i="9"/>
  <c r="CG96" i="9" s="1"/>
  <c r="AW96" i="9"/>
  <c r="AJ96" i="9"/>
  <c r="K96" i="9"/>
  <c r="CJ95" i="9"/>
  <c r="CL95" i="9" s="1"/>
  <c r="CH95" i="9"/>
  <c r="CF95" i="9"/>
  <c r="BW95" i="9"/>
  <c r="BJ95" i="9"/>
  <c r="AW95" i="9"/>
  <c r="CG95" i="9" s="1"/>
  <c r="AJ95" i="9"/>
  <c r="K95" i="9"/>
  <c r="CJ94" i="9"/>
  <c r="CL94" i="9" s="1"/>
  <c r="CH94" i="9"/>
  <c r="CF94" i="9"/>
  <c r="BW94" i="9"/>
  <c r="BJ94" i="9"/>
  <c r="AW94" i="9"/>
  <c r="AJ94" i="9"/>
  <c r="K94" i="9"/>
  <c r="CJ93" i="9"/>
  <c r="CL93" i="9" s="1"/>
  <c r="CI93" i="9"/>
  <c r="CH93" i="9"/>
  <c r="CF93" i="9"/>
  <c r="BW93" i="9"/>
  <c r="BJ93" i="9"/>
  <c r="AW93" i="9"/>
  <c r="CG93" i="9" s="1"/>
  <c r="AJ93" i="9"/>
  <c r="K93" i="9"/>
  <c r="CJ92" i="9"/>
  <c r="CL92" i="9" s="1"/>
  <c r="CH92" i="9"/>
  <c r="CG92" i="9"/>
  <c r="CF92" i="9"/>
  <c r="BW92" i="9"/>
  <c r="BJ92" i="9"/>
  <c r="AW92" i="9"/>
  <c r="AJ92" i="9"/>
  <c r="K92" i="9"/>
  <c r="CI92" i="9" s="1"/>
  <c r="CL91" i="9"/>
  <c r="CJ91" i="9"/>
  <c r="CH91" i="9"/>
  <c r="CF91" i="9"/>
  <c r="BW91" i="9"/>
  <c r="CG91" i="9" s="1"/>
  <c r="BJ91" i="9"/>
  <c r="AW91" i="9"/>
  <c r="AJ91" i="9"/>
  <c r="K91" i="9"/>
  <c r="CJ90" i="9"/>
  <c r="CL90" i="9" s="1"/>
  <c r="CH90" i="9"/>
  <c r="CF90" i="9"/>
  <c r="BW90" i="9"/>
  <c r="BJ90" i="9"/>
  <c r="CG90" i="9" s="1"/>
  <c r="AW90" i="9"/>
  <c r="AJ90" i="9"/>
  <c r="K90" i="9"/>
  <c r="CJ89" i="9"/>
  <c r="CL89" i="9" s="1"/>
  <c r="CH89" i="9"/>
  <c r="CF89" i="9"/>
  <c r="BW89" i="9"/>
  <c r="BJ89" i="9"/>
  <c r="AW89" i="9"/>
  <c r="CG89" i="9" s="1"/>
  <c r="AJ89" i="9"/>
  <c r="K89" i="9"/>
  <c r="CJ88" i="9"/>
  <c r="CL88" i="9" s="1"/>
  <c r="CH88" i="9"/>
  <c r="CF88" i="9"/>
  <c r="BW88" i="9"/>
  <c r="BJ88" i="9"/>
  <c r="AW88" i="9"/>
  <c r="AJ88" i="9"/>
  <c r="K88" i="9"/>
  <c r="CJ87" i="9"/>
  <c r="CL87" i="9" s="1"/>
  <c r="CH87" i="9"/>
  <c r="CF87" i="9"/>
  <c r="BW87" i="9"/>
  <c r="BJ87" i="9"/>
  <c r="AW87" i="9"/>
  <c r="CG87" i="9" s="1"/>
  <c r="AJ87" i="9"/>
  <c r="K87" i="9"/>
  <c r="CJ86" i="9"/>
  <c r="CL86" i="9" s="1"/>
  <c r="CH86" i="9"/>
  <c r="CG86" i="9"/>
  <c r="CF86" i="9"/>
  <c r="BW86" i="9"/>
  <c r="BJ86" i="9"/>
  <c r="AW86" i="9"/>
  <c r="AJ86" i="9"/>
  <c r="K86" i="9"/>
  <c r="CI86" i="9" s="1"/>
  <c r="CL85" i="9"/>
  <c r="CJ85" i="9"/>
  <c r="CH85" i="9"/>
  <c r="CF85" i="9"/>
  <c r="BW85" i="9"/>
  <c r="CG85" i="9" s="1"/>
  <c r="BJ85" i="9"/>
  <c r="AW85" i="9"/>
  <c r="AJ85" i="9"/>
  <c r="K85" i="9"/>
  <c r="CJ84" i="9"/>
  <c r="CL84" i="9" s="1"/>
  <c r="CH84" i="9"/>
  <c r="CF84" i="9"/>
  <c r="BW84" i="9"/>
  <c r="BJ84" i="9"/>
  <c r="CG84" i="9" s="1"/>
  <c r="AW84" i="9"/>
  <c r="AJ84" i="9"/>
  <c r="K84" i="9"/>
  <c r="CJ83" i="9"/>
  <c r="CL83" i="9" s="1"/>
  <c r="CH83" i="9"/>
  <c r="CF83" i="9"/>
  <c r="BW83" i="9"/>
  <c r="BJ83" i="9"/>
  <c r="AW83" i="9"/>
  <c r="CG83" i="9" s="1"/>
  <c r="AJ83" i="9"/>
  <c r="K83" i="9"/>
  <c r="CJ82" i="9"/>
  <c r="CL82" i="9" s="1"/>
  <c r="CH82" i="9"/>
  <c r="CF82" i="9"/>
  <c r="BW82" i="9"/>
  <c r="BJ82" i="9"/>
  <c r="AW82" i="9"/>
  <c r="AJ82" i="9"/>
  <c r="K82" i="9"/>
  <c r="CJ81" i="9"/>
  <c r="CL81" i="9" s="1"/>
  <c r="CI81" i="9"/>
  <c r="CH81" i="9"/>
  <c r="CF81" i="9"/>
  <c r="BW81" i="9"/>
  <c r="BJ81" i="9"/>
  <c r="AW81" i="9"/>
  <c r="CG81" i="9" s="1"/>
  <c r="AJ81" i="9"/>
  <c r="K81" i="9"/>
  <c r="CJ80" i="9"/>
  <c r="CL80" i="9" s="1"/>
  <c r="CH80" i="9"/>
  <c r="CG80" i="9"/>
  <c r="CF80" i="9"/>
  <c r="BW80" i="9"/>
  <c r="BJ80" i="9"/>
  <c r="AW80" i="9"/>
  <c r="AJ80" i="9"/>
  <c r="K80" i="9"/>
  <c r="CI80" i="9" s="1"/>
  <c r="CL79" i="9"/>
  <c r="CJ79" i="9"/>
  <c r="CH79" i="9"/>
  <c r="CF79" i="9"/>
  <c r="BW79" i="9"/>
  <c r="CG79" i="9" s="1"/>
  <c r="BJ79" i="9"/>
  <c r="AW79" i="9"/>
  <c r="AJ79" i="9"/>
  <c r="K79" i="9"/>
  <c r="CJ78" i="9"/>
  <c r="CL78" i="9" s="1"/>
  <c r="CH78" i="9"/>
  <c r="CF78" i="9"/>
  <c r="BW78" i="9"/>
  <c r="BJ78" i="9"/>
  <c r="CG78" i="9" s="1"/>
  <c r="AW78" i="9"/>
  <c r="AJ78" i="9"/>
  <c r="K78" i="9"/>
  <c r="CJ77" i="9"/>
  <c r="CL77" i="9" s="1"/>
  <c r="CH77" i="9"/>
  <c r="CF77" i="9"/>
  <c r="BW77" i="9"/>
  <c r="BJ77" i="9"/>
  <c r="AW77" i="9"/>
  <c r="CG77" i="9" s="1"/>
  <c r="AJ77" i="9"/>
  <c r="K77" i="9"/>
  <c r="CJ76" i="9"/>
  <c r="CL76" i="9" s="1"/>
  <c r="CH76" i="9"/>
  <c r="CF76" i="9"/>
  <c r="BW76" i="9"/>
  <c r="BJ76" i="9"/>
  <c r="AW76" i="9"/>
  <c r="AJ76" i="9"/>
  <c r="K76" i="9"/>
  <c r="CJ75" i="9"/>
  <c r="CL75" i="9" s="1"/>
  <c r="CH75" i="9"/>
  <c r="CF75" i="9"/>
  <c r="BW75" i="9"/>
  <c r="BJ75" i="9"/>
  <c r="CG75" i="9" s="1"/>
  <c r="AW75" i="9"/>
  <c r="AJ75" i="9"/>
  <c r="K75" i="9"/>
  <c r="CI75" i="9" s="1"/>
  <c r="CJ74" i="9"/>
  <c r="CL74" i="9" s="1"/>
  <c r="CH74" i="9"/>
  <c r="CF74" i="9"/>
  <c r="BW74" i="9"/>
  <c r="BJ74" i="9"/>
  <c r="AW74" i="9"/>
  <c r="AJ74" i="9"/>
  <c r="K74" i="9"/>
  <c r="CL73" i="9"/>
  <c r="CJ73" i="9"/>
  <c r="CH73" i="9"/>
  <c r="CG73" i="9"/>
  <c r="CF73" i="9"/>
  <c r="BW73" i="9"/>
  <c r="BJ73" i="9"/>
  <c r="AW73" i="9"/>
  <c r="AJ73" i="9"/>
  <c r="K73" i="9"/>
  <c r="CI73" i="9" s="1"/>
  <c r="CJ72" i="9"/>
  <c r="CL72" i="9" s="1"/>
  <c r="CH72" i="9"/>
  <c r="CF72" i="9"/>
  <c r="BW72" i="9"/>
  <c r="CG72" i="9" s="1"/>
  <c r="BJ72" i="9"/>
  <c r="AW72" i="9"/>
  <c r="AJ72" i="9"/>
  <c r="K72" i="9"/>
  <c r="CJ71" i="9"/>
  <c r="CL71" i="9" s="1"/>
  <c r="CH71" i="9"/>
  <c r="CF71" i="9"/>
  <c r="BW71" i="9"/>
  <c r="BJ71" i="9"/>
  <c r="CG71" i="9" s="1"/>
  <c r="AW71" i="9"/>
  <c r="AJ71" i="9"/>
  <c r="K71" i="9"/>
  <c r="CL70" i="9"/>
  <c r="CJ70" i="9"/>
  <c r="CH70" i="9"/>
  <c r="CF70" i="9"/>
  <c r="BW70" i="9"/>
  <c r="BJ70" i="9"/>
  <c r="AW70" i="9"/>
  <c r="AJ70" i="9"/>
  <c r="CG70" i="9" s="1"/>
  <c r="K70" i="9"/>
  <c r="CJ69" i="9"/>
  <c r="CL69" i="9" s="1"/>
  <c r="CH69" i="9"/>
  <c r="CG69" i="9"/>
  <c r="CF69" i="9"/>
  <c r="BW69" i="9"/>
  <c r="BJ69" i="9"/>
  <c r="AW69" i="9"/>
  <c r="AJ69" i="9"/>
  <c r="K69" i="9"/>
  <c r="CI69" i="9" s="1"/>
  <c r="CJ68" i="9"/>
  <c r="CL68" i="9" s="1"/>
  <c r="CH68" i="9"/>
  <c r="CG68" i="9"/>
  <c r="CF68" i="9"/>
  <c r="BW68" i="9"/>
  <c r="BJ68" i="9"/>
  <c r="AW68" i="9"/>
  <c r="AJ68" i="9"/>
  <c r="K68" i="9"/>
  <c r="CI68" i="9" s="1"/>
  <c r="CL67" i="9"/>
  <c r="CJ67" i="9"/>
  <c r="CH67" i="9"/>
  <c r="CF67" i="9"/>
  <c r="BW67" i="9"/>
  <c r="CG67" i="9" s="1"/>
  <c r="BJ67" i="9"/>
  <c r="AW67" i="9"/>
  <c r="AJ67" i="9"/>
  <c r="K67" i="9"/>
  <c r="CI67" i="9" s="1"/>
  <c r="CP66" i="9"/>
  <c r="CL66" i="9"/>
  <c r="CJ66" i="9"/>
  <c r="CH66" i="9"/>
  <c r="CF66" i="9"/>
  <c r="BW66" i="9"/>
  <c r="CG66" i="9" s="1"/>
  <c r="BJ66" i="9"/>
  <c r="AW66" i="9"/>
  <c r="AJ66" i="9"/>
  <c r="K66" i="9"/>
  <c r="CI66" i="9" s="1"/>
  <c r="CP65" i="9"/>
  <c r="CL65" i="9"/>
  <c r="CJ65" i="9"/>
  <c r="CH65" i="9"/>
  <c r="CF65" i="9"/>
  <c r="BW65" i="9"/>
  <c r="CG65" i="9" s="1"/>
  <c r="BJ65" i="9"/>
  <c r="AW65" i="9"/>
  <c r="AJ65" i="9"/>
  <c r="K65" i="9"/>
  <c r="CI65" i="9" s="1"/>
  <c r="CP64" i="9"/>
  <c r="CL64" i="9"/>
  <c r="CJ64" i="9"/>
  <c r="CH64" i="9"/>
  <c r="CF64" i="9"/>
  <c r="BW64" i="9"/>
  <c r="CG64" i="9" s="1"/>
  <c r="BJ64" i="9"/>
  <c r="AW64" i="9"/>
  <c r="AJ64" i="9"/>
  <c r="K64" i="9"/>
  <c r="CI64" i="9" s="1"/>
  <c r="CL63" i="9"/>
  <c r="CJ63" i="9"/>
  <c r="CH63" i="9"/>
  <c r="CF63" i="9"/>
  <c r="BW63" i="9"/>
  <c r="BJ63" i="9"/>
  <c r="AW63" i="9"/>
  <c r="AJ63" i="9"/>
  <c r="CG63" i="9" s="1"/>
  <c r="K63" i="9"/>
  <c r="CP62" i="9"/>
  <c r="CJ62" i="9"/>
  <c r="CL62" i="9" s="1"/>
  <c r="CH62" i="9"/>
  <c r="CG62" i="9"/>
  <c r="CF62" i="9"/>
  <c r="BW62" i="9"/>
  <c r="BJ62" i="9"/>
  <c r="AW62" i="9"/>
  <c r="AJ62" i="9"/>
  <c r="K62" i="9"/>
  <c r="CI62" i="9" s="1"/>
  <c r="CP61" i="9"/>
  <c r="CJ61" i="9"/>
  <c r="CL61" i="9" s="1"/>
  <c r="CH61" i="9"/>
  <c r="CF61" i="9"/>
  <c r="BW61" i="9"/>
  <c r="BJ61" i="9"/>
  <c r="AW61" i="9"/>
  <c r="AJ61" i="9"/>
  <c r="CG61" i="9" s="1"/>
  <c r="K61" i="9"/>
  <c r="CP60" i="9"/>
  <c r="CJ60" i="9"/>
  <c r="CL60" i="9" s="1"/>
  <c r="CH60" i="9"/>
  <c r="CF60" i="9"/>
  <c r="BW60" i="9"/>
  <c r="CG60" i="9" s="1"/>
  <c r="BJ60" i="9"/>
  <c r="AW60" i="9"/>
  <c r="AJ60" i="9"/>
  <c r="K60" i="9"/>
  <c r="CJ59" i="9"/>
  <c r="CL59" i="9" s="1"/>
  <c r="CH59" i="9"/>
  <c r="CF59" i="9"/>
  <c r="BW59" i="9"/>
  <c r="BJ59" i="9"/>
  <c r="CG59" i="9" s="1"/>
  <c r="AW59" i="9"/>
  <c r="AJ59" i="9"/>
  <c r="K59" i="9"/>
  <c r="CL58" i="9"/>
  <c r="CJ58" i="9"/>
  <c r="CH58" i="9"/>
  <c r="CF58" i="9"/>
  <c r="BW58" i="9"/>
  <c r="BJ58" i="9"/>
  <c r="AW58" i="9"/>
  <c r="AJ58" i="9"/>
  <c r="CG58" i="9" s="1"/>
  <c r="K58" i="9"/>
  <c r="CJ57" i="9"/>
  <c r="CL57" i="9" s="1"/>
  <c r="CH57" i="9"/>
  <c r="CG57" i="9"/>
  <c r="CF57" i="9"/>
  <c r="BW57" i="9"/>
  <c r="BJ57" i="9"/>
  <c r="AW57" i="9"/>
  <c r="AJ57" i="9"/>
  <c r="K57" i="9"/>
  <c r="CI57" i="9" s="1"/>
  <c r="CJ56" i="9"/>
  <c r="CL56" i="9" s="1"/>
  <c r="CH56" i="9"/>
  <c r="CF56" i="9"/>
  <c r="BW56" i="9"/>
  <c r="BJ56" i="9"/>
  <c r="AW56" i="9"/>
  <c r="AJ56" i="9"/>
  <c r="CG56" i="9" s="1"/>
  <c r="K56" i="9"/>
  <c r="CI56" i="9" s="1"/>
  <c r="CL55" i="9"/>
  <c r="CJ55" i="9"/>
  <c r="CH55" i="9"/>
  <c r="CF55" i="9"/>
  <c r="BW55" i="9"/>
  <c r="CG55" i="9" s="1"/>
  <c r="BJ55" i="9"/>
  <c r="AW55" i="9"/>
  <c r="AJ55" i="9"/>
  <c r="K55" i="9"/>
  <c r="CJ54" i="9"/>
  <c r="CL54" i="9" s="1"/>
  <c r="CH54" i="9"/>
  <c r="CF54" i="9"/>
  <c r="BW54" i="9"/>
  <c r="BJ54" i="9"/>
  <c r="CG54" i="9" s="1"/>
  <c r="AW54" i="9"/>
  <c r="AJ54" i="9"/>
  <c r="K54" i="9"/>
  <c r="CL53" i="9"/>
  <c r="CJ53" i="9"/>
  <c r="CI53" i="9"/>
  <c r="CH53" i="9"/>
  <c r="CF53" i="9"/>
  <c r="BW53" i="9"/>
  <c r="BJ53" i="9"/>
  <c r="AW53" i="9"/>
  <c r="CG53" i="9" s="1"/>
  <c r="AJ53" i="9"/>
  <c r="K53" i="9"/>
  <c r="CP52" i="9"/>
  <c r="CL52" i="9"/>
  <c r="CJ52" i="9"/>
  <c r="CH52" i="9"/>
  <c r="CF52" i="9"/>
  <c r="BW52" i="9"/>
  <c r="BJ52" i="9"/>
  <c r="AW52" i="9"/>
  <c r="CG52" i="9" s="1"/>
  <c r="AJ52" i="9"/>
  <c r="K52" i="9"/>
  <c r="CJ51" i="9"/>
  <c r="CL51" i="9" s="1"/>
  <c r="CH51" i="9"/>
  <c r="CF51" i="9"/>
  <c r="BW51" i="9"/>
  <c r="BJ51" i="9"/>
  <c r="AW51" i="9"/>
  <c r="AJ51" i="9"/>
  <c r="K51" i="9"/>
  <c r="CJ50" i="9"/>
  <c r="CL50" i="9" s="1"/>
  <c r="CH50" i="9"/>
  <c r="CG50" i="9"/>
  <c r="CF50" i="9"/>
  <c r="BW50" i="9"/>
  <c r="BJ50" i="9"/>
  <c r="AW50" i="9"/>
  <c r="AJ50" i="9"/>
  <c r="K50" i="9"/>
  <c r="CI50" i="9" s="1"/>
  <c r="CJ49" i="9"/>
  <c r="CL49" i="9" s="1"/>
  <c r="CH49" i="9"/>
  <c r="CF49" i="9"/>
  <c r="BW49" i="9"/>
  <c r="BJ49" i="9"/>
  <c r="AW49" i="9"/>
  <c r="AJ49" i="9"/>
  <c r="CG49" i="9" s="1"/>
  <c r="K49" i="9"/>
  <c r="CI49" i="9" s="1"/>
  <c r="CL48" i="9"/>
  <c r="CJ48" i="9"/>
  <c r="CH48" i="9"/>
  <c r="CF48" i="9"/>
  <c r="BW48" i="9"/>
  <c r="CG48" i="9" s="1"/>
  <c r="BJ48" i="9"/>
  <c r="AW48" i="9"/>
  <c r="AJ48" i="9"/>
  <c r="K48" i="9"/>
  <c r="CP47" i="9"/>
  <c r="CL47" i="9"/>
  <c r="CK47" i="9"/>
  <c r="CJ47" i="9"/>
  <c r="CH47" i="9"/>
  <c r="CF47" i="9"/>
  <c r="BW47" i="9"/>
  <c r="BJ47" i="9"/>
  <c r="AW47" i="9"/>
  <c r="AJ47" i="9"/>
  <c r="CG47" i="9" s="1"/>
  <c r="K47" i="9"/>
  <c r="CI47" i="9" s="1"/>
  <c r="CL46" i="9"/>
  <c r="CJ46" i="9"/>
  <c r="CH46" i="9"/>
  <c r="CF46" i="9"/>
  <c r="BW46" i="9"/>
  <c r="CG46" i="9" s="1"/>
  <c r="BJ46" i="9"/>
  <c r="AW46" i="9"/>
  <c r="AJ46" i="9"/>
  <c r="K46" i="9"/>
  <c r="CI46" i="9" s="1"/>
  <c r="CJ45" i="9"/>
  <c r="CL45" i="9" s="1"/>
  <c r="CH45" i="9"/>
  <c r="CF45" i="9"/>
  <c r="BW45" i="9"/>
  <c r="BJ45" i="9"/>
  <c r="CG45" i="9" s="1"/>
  <c r="AW45" i="9"/>
  <c r="AJ45" i="9"/>
  <c r="K45" i="9"/>
  <c r="CL44" i="9"/>
  <c r="CJ44" i="9"/>
  <c r="CH44" i="9"/>
  <c r="CF44" i="9"/>
  <c r="BW44" i="9"/>
  <c r="BJ44" i="9"/>
  <c r="AW44" i="9"/>
  <c r="CG44" i="9" s="1"/>
  <c r="AJ44" i="9"/>
  <c r="K44" i="9"/>
  <c r="CQ43" i="9"/>
  <c r="CP43" i="9"/>
  <c r="CJ43" i="9"/>
  <c r="CL43" i="9" s="1"/>
  <c r="CH43" i="9"/>
  <c r="CF43" i="9"/>
  <c r="BW43" i="9"/>
  <c r="BJ43" i="9"/>
  <c r="CG43" i="9" s="1"/>
  <c r="AW43" i="9"/>
  <c r="AJ43" i="9"/>
  <c r="K43" i="9"/>
  <c r="CI43" i="9" s="1"/>
  <c r="CP42" i="9"/>
  <c r="CK42" i="9"/>
  <c r="CL42" i="9" s="1"/>
  <c r="CJ42" i="9"/>
  <c r="CH42" i="9"/>
  <c r="CF42" i="9"/>
  <c r="BW42" i="9"/>
  <c r="CG42" i="9" s="1"/>
  <c r="BJ42" i="9"/>
  <c r="AW42" i="9"/>
  <c r="AJ42" i="9"/>
  <c r="K42" i="9"/>
  <c r="CJ41" i="9"/>
  <c r="CL41" i="9" s="1"/>
  <c r="CH41" i="9"/>
  <c r="CF41" i="9"/>
  <c r="BW41" i="9"/>
  <c r="BJ41" i="9"/>
  <c r="CG41" i="9" s="1"/>
  <c r="AW41" i="9"/>
  <c r="AJ41" i="9"/>
  <c r="K41" i="9"/>
  <c r="CI41" i="9" s="1"/>
  <c r="CL40" i="9"/>
  <c r="CJ40" i="9"/>
  <c r="CH40" i="9"/>
  <c r="CF40" i="9"/>
  <c r="BW40" i="9"/>
  <c r="BJ40" i="9"/>
  <c r="AW40" i="9"/>
  <c r="CG40" i="9" s="1"/>
  <c r="AJ40" i="9"/>
  <c r="K40" i="9"/>
  <c r="CJ39" i="9"/>
  <c r="CL39" i="9" s="1"/>
  <c r="CH39" i="9"/>
  <c r="CF39" i="9"/>
  <c r="BW39" i="9"/>
  <c r="BJ39" i="9"/>
  <c r="AW39" i="9"/>
  <c r="AJ39" i="9"/>
  <c r="CP38" i="9"/>
  <c r="CJ38" i="9"/>
  <c r="CL38" i="9" s="1"/>
  <c r="CH38" i="9"/>
  <c r="CG38" i="9"/>
  <c r="CF38" i="9"/>
  <c r="BW38" i="9"/>
  <c r="BJ38" i="9"/>
  <c r="AW38" i="9"/>
  <c r="AJ38" i="9"/>
  <c r="K38" i="9"/>
  <c r="CI38" i="9" s="1"/>
  <c r="CJ37" i="9"/>
  <c r="CL37" i="9" s="1"/>
  <c r="CH37" i="9"/>
  <c r="CF37" i="9"/>
  <c r="BW37" i="9"/>
  <c r="BJ37" i="9"/>
  <c r="AW37" i="9"/>
  <c r="AJ37" i="9"/>
  <c r="CG37" i="9" s="1"/>
  <c r="K37" i="9"/>
  <c r="CI37" i="9" s="1"/>
  <c r="CL36" i="9"/>
  <c r="CJ36" i="9"/>
  <c r="CH36" i="9"/>
  <c r="CF36" i="9"/>
  <c r="BW36" i="9"/>
  <c r="CG36" i="9" s="1"/>
  <c r="BJ36" i="9"/>
  <c r="AW36" i="9"/>
  <c r="AJ36" i="9"/>
  <c r="K36" i="9"/>
  <c r="CI36" i="9" s="1"/>
  <c r="CJ35" i="9"/>
  <c r="CL35" i="9" s="1"/>
  <c r="CH35" i="9"/>
  <c r="CF35" i="9"/>
  <c r="BW35" i="9"/>
  <c r="BJ35" i="9"/>
  <c r="CG35" i="9" s="1"/>
  <c r="AW35" i="9"/>
  <c r="AJ35" i="9"/>
  <c r="K35" i="9"/>
  <c r="CP34" i="9"/>
  <c r="CJ34" i="9"/>
  <c r="CL34" i="9" s="1"/>
  <c r="CH34" i="9"/>
  <c r="CF34" i="9"/>
  <c r="BW34" i="9"/>
  <c r="BJ34" i="9"/>
  <c r="CG34" i="9" s="1"/>
  <c r="AW34" i="9"/>
  <c r="AJ34" i="9"/>
  <c r="K34" i="9"/>
  <c r="CI34" i="9" s="1"/>
  <c r="CJ33" i="9"/>
  <c r="CL33" i="9" s="1"/>
  <c r="CH33" i="9"/>
  <c r="CF33" i="9"/>
  <c r="BW33" i="9"/>
  <c r="BJ33" i="9"/>
  <c r="AW33" i="9"/>
  <c r="CG33" i="9" s="1"/>
  <c r="AJ33" i="9"/>
  <c r="K33" i="9"/>
  <c r="CJ32" i="9"/>
  <c r="CL32" i="9" s="1"/>
  <c r="CH32" i="9"/>
  <c r="CF32" i="9"/>
  <c r="BW32" i="9"/>
  <c r="BJ32" i="9"/>
  <c r="AW32" i="9"/>
  <c r="AJ32" i="9"/>
  <c r="K32" i="9"/>
  <c r="CJ31" i="9"/>
  <c r="CL31" i="9" s="1"/>
  <c r="CH31" i="9"/>
  <c r="CG31" i="9"/>
  <c r="CF31" i="9"/>
  <c r="BW31" i="9"/>
  <c r="BJ31" i="9"/>
  <c r="AW31" i="9"/>
  <c r="AJ31" i="9"/>
  <c r="K31" i="9"/>
  <c r="CI31" i="9" s="1"/>
  <c r="CP30" i="9"/>
  <c r="CJ30" i="9"/>
  <c r="CL30" i="9" s="1"/>
  <c r="CH30" i="9"/>
  <c r="CG30" i="9"/>
  <c r="CF30" i="9"/>
  <c r="BW30" i="9"/>
  <c r="BJ30" i="9"/>
  <c r="AW30" i="9"/>
  <c r="AJ30" i="9"/>
  <c r="K30" i="9"/>
  <c r="CI30" i="9" s="1"/>
  <c r="CJ29" i="9"/>
  <c r="CL29" i="9" s="1"/>
  <c r="CH29" i="9"/>
  <c r="CG29" i="9"/>
  <c r="CF29" i="9"/>
  <c r="BW29" i="9"/>
  <c r="BJ29" i="9"/>
  <c r="AW29" i="9"/>
  <c r="AJ29" i="9"/>
  <c r="K29" i="9"/>
  <c r="CI29" i="9" s="1"/>
  <c r="CL28" i="9"/>
  <c r="CJ28" i="9"/>
  <c r="CH28" i="9"/>
  <c r="CF28" i="9"/>
  <c r="BW28" i="9"/>
  <c r="CG28" i="9" s="1"/>
  <c r="BJ28" i="9"/>
  <c r="AW28" i="9"/>
  <c r="AJ28" i="9"/>
  <c r="K28" i="9"/>
  <c r="CI28" i="9" s="1"/>
  <c r="CJ27" i="9"/>
  <c r="CL27" i="9" s="1"/>
  <c r="CH27" i="9"/>
  <c r="CF27" i="9"/>
  <c r="BW27" i="9"/>
  <c r="BJ27" i="9"/>
  <c r="CG27" i="9" s="1"/>
  <c r="AW27" i="9"/>
  <c r="AJ27" i="9"/>
  <c r="K27" i="9"/>
  <c r="CJ26" i="9"/>
  <c r="CL26" i="9" s="1"/>
  <c r="CI26" i="9"/>
  <c r="CH26" i="9"/>
  <c r="CF26" i="9"/>
  <c r="BW26" i="9"/>
  <c r="BJ26" i="9"/>
  <c r="AW26" i="9"/>
  <c r="CG26" i="9" s="1"/>
  <c r="AJ26" i="9"/>
  <c r="K26" i="9"/>
  <c r="CJ25" i="9"/>
  <c r="CL25" i="9" s="1"/>
  <c r="CI25" i="9"/>
  <c r="CH25" i="9"/>
  <c r="CF25" i="9"/>
  <c r="BW25" i="9"/>
  <c r="BJ25" i="9"/>
  <c r="AW25" i="9"/>
  <c r="AJ25" i="9"/>
  <c r="CG25" i="9" s="1"/>
  <c r="K25" i="9"/>
  <c r="CJ24" i="9"/>
  <c r="CL24" i="9" s="1"/>
  <c r="CH24" i="9"/>
  <c r="CG24" i="9"/>
  <c r="CF24" i="9"/>
  <c r="BW24" i="9"/>
  <c r="BJ24" i="9"/>
  <c r="AW24" i="9"/>
  <c r="AJ24" i="9"/>
  <c r="K24" i="9"/>
  <c r="CI24" i="9" s="1"/>
  <c r="CP23" i="9"/>
  <c r="CJ23" i="9"/>
  <c r="CL23" i="9" s="1"/>
  <c r="CH23" i="9"/>
  <c r="CG23" i="9"/>
  <c r="CF23" i="9"/>
  <c r="BW23" i="9"/>
  <c r="BJ23" i="9"/>
  <c r="AW23" i="9"/>
  <c r="AJ23" i="9"/>
  <c r="K23" i="9"/>
  <c r="CI23" i="9" s="1"/>
  <c r="CJ22" i="9"/>
  <c r="CL22" i="9" s="1"/>
  <c r="CH22" i="9"/>
  <c r="CG22" i="9"/>
  <c r="CF22" i="9"/>
  <c r="BW22" i="9"/>
  <c r="BJ22" i="9"/>
  <c r="AW22" i="9"/>
  <c r="AJ22" i="9"/>
  <c r="K22" i="9"/>
  <c r="CI22" i="9" s="1"/>
  <c r="CL21" i="9"/>
  <c r="CJ21" i="9"/>
  <c r="CH21" i="9"/>
  <c r="CF21" i="9"/>
  <c r="BW21" i="9"/>
  <c r="CG21" i="9" s="1"/>
  <c r="BJ21" i="9"/>
  <c r="AW21" i="9"/>
  <c r="AJ21" i="9"/>
  <c r="K21" i="9"/>
  <c r="CJ20" i="9"/>
  <c r="CL20" i="9" s="1"/>
  <c r="CH20" i="9"/>
  <c r="CF20" i="9"/>
  <c r="BW20" i="9"/>
  <c r="BJ20" i="9"/>
  <c r="CG20" i="9" s="1"/>
  <c r="AW20" i="9"/>
  <c r="AJ20" i="9"/>
  <c r="K20" i="9"/>
  <c r="CI20" i="9" s="1"/>
  <c r="CP19" i="9"/>
  <c r="CJ19" i="9"/>
  <c r="CL19" i="9" s="1"/>
  <c r="CH19" i="9"/>
  <c r="CF19" i="9"/>
  <c r="BW19" i="9"/>
  <c r="BJ19" i="9"/>
  <c r="CG19" i="9" s="1"/>
  <c r="AW19" i="9"/>
  <c r="AJ19" i="9"/>
  <c r="K19" i="9"/>
  <c r="CQ18" i="9"/>
  <c r="CP18" i="9"/>
  <c r="CL18" i="9"/>
  <c r="CK18" i="9"/>
  <c r="CJ18" i="9"/>
  <c r="CH18" i="9"/>
  <c r="CG18" i="9"/>
  <c r="CF18" i="9"/>
  <c r="BW18" i="9"/>
  <c r="BJ18" i="9"/>
  <c r="AW18" i="9"/>
  <c r="AJ18" i="9"/>
  <c r="K18" i="9"/>
  <c r="CI18" i="9" s="1"/>
  <c r="CL17" i="9"/>
  <c r="CJ17" i="9"/>
  <c r="CH17" i="9"/>
  <c r="CF17" i="9"/>
  <c r="BW17" i="9"/>
  <c r="CG17" i="9" s="1"/>
  <c r="BJ17" i="9"/>
  <c r="AW17" i="9"/>
  <c r="AJ17" i="9"/>
  <c r="K17" i="9"/>
  <c r="CP16" i="9"/>
  <c r="CL16" i="9"/>
  <c r="CJ16" i="9"/>
  <c r="CH16" i="9"/>
  <c r="CF16" i="9"/>
  <c r="BW16" i="9"/>
  <c r="CG16" i="9" s="1"/>
  <c r="BJ16" i="9"/>
  <c r="AW16" i="9"/>
  <c r="AJ16" i="9"/>
  <c r="K16" i="9"/>
  <c r="CI16" i="9" s="1"/>
  <c r="CL15" i="9"/>
  <c r="CJ15" i="9"/>
  <c r="CH15" i="9"/>
  <c r="CF15" i="9"/>
  <c r="BW15" i="9"/>
  <c r="BJ15" i="9"/>
  <c r="AW15" i="9"/>
  <c r="AJ15" i="9"/>
  <c r="K15" i="9"/>
  <c r="CJ14" i="9"/>
  <c r="CL14" i="9" s="1"/>
  <c r="CI14" i="9"/>
  <c r="CH14" i="9"/>
  <c r="CF14" i="9"/>
  <c r="BW14" i="9"/>
  <c r="BJ14" i="9"/>
  <c r="AW14" i="9"/>
  <c r="CG14" i="9" s="1"/>
  <c r="AJ14" i="9"/>
  <c r="K14" i="9"/>
  <c r="CP13" i="9"/>
  <c r="CJ13" i="9"/>
  <c r="CL13" i="9" s="1"/>
  <c r="CH13" i="9"/>
  <c r="CF13" i="9"/>
  <c r="BW13" i="9"/>
  <c r="BJ13" i="9"/>
  <c r="CI13" i="9" s="1"/>
  <c r="AW13" i="9"/>
  <c r="AJ13" i="9"/>
  <c r="K13" i="9"/>
  <c r="CJ12" i="9"/>
  <c r="CL12" i="9" s="1"/>
  <c r="CH12" i="9"/>
  <c r="CF12" i="9"/>
  <c r="BW12" i="9"/>
  <c r="BJ12" i="9"/>
  <c r="AW12" i="9"/>
  <c r="AJ12" i="9"/>
  <c r="K12" i="9"/>
  <c r="CJ11" i="9"/>
  <c r="CL11" i="9" s="1"/>
  <c r="CH11" i="9"/>
  <c r="CG11" i="9"/>
  <c r="CF11" i="9"/>
  <c r="BW11" i="9"/>
  <c r="BJ11" i="9"/>
  <c r="AW11" i="9"/>
  <c r="AJ11" i="9"/>
  <c r="K11" i="9"/>
  <c r="CI11" i="9" s="1"/>
  <c r="CP10" i="9"/>
  <c r="CJ10" i="9"/>
  <c r="CL10" i="9" s="1"/>
  <c r="CH10" i="9"/>
  <c r="CG10" i="9"/>
  <c r="CF10" i="9"/>
  <c r="BW10" i="9"/>
  <c r="BJ10" i="9"/>
  <c r="AW10" i="9"/>
  <c r="AJ10" i="9"/>
  <c r="K10" i="9"/>
  <c r="CI10" i="9" s="1"/>
  <c r="CP9" i="9"/>
  <c r="CJ9" i="9"/>
  <c r="CL9" i="9" s="1"/>
  <c r="CI9" i="9"/>
  <c r="CH9" i="9"/>
  <c r="CF9" i="9"/>
  <c r="BW9" i="9"/>
  <c r="BJ9" i="9"/>
  <c r="AW9" i="9"/>
  <c r="CG9" i="9" s="1"/>
  <c r="AJ9" i="9"/>
  <c r="K9" i="9"/>
  <c r="CJ8" i="9"/>
  <c r="CL8" i="9" s="1"/>
  <c r="CH8" i="9"/>
  <c r="CF8" i="9"/>
  <c r="BW8" i="9"/>
  <c r="BJ8" i="9"/>
  <c r="AW8" i="9"/>
  <c r="AJ8" i="9"/>
  <c r="CG8" i="9" s="1"/>
  <c r="K8" i="9"/>
  <c r="CL7" i="9"/>
  <c r="CJ7" i="9"/>
  <c r="CH7" i="9"/>
  <c r="CF7" i="9"/>
  <c r="BW7" i="9"/>
  <c r="CG7" i="9" s="1"/>
  <c r="BJ7" i="9"/>
  <c r="AW7" i="9"/>
  <c r="AJ7" i="9"/>
  <c r="K7" i="9"/>
  <c r="CP6" i="9"/>
  <c r="CL6" i="9"/>
  <c r="CJ6" i="9"/>
  <c r="CH6" i="9"/>
  <c r="CF6" i="9"/>
  <c r="BW6" i="9"/>
  <c r="CG6" i="9" s="1"/>
  <c r="BJ6" i="9"/>
  <c r="AW6" i="9"/>
  <c r="AJ6" i="9"/>
  <c r="K6" i="9"/>
  <c r="CJ5" i="9"/>
  <c r="CL5" i="9" s="1"/>
  <c r="CH5" i="9"/>
  <c r="CF5" i="9"/>
  <c r="BW5" i="9"/>
  <c r="BJ5" i="9"/>
  <c r="CG5" i="9" s="1"/>
  <c r="AW5" i="9"/>
  <c r="AJ5" i="9"/>
  <c r="K5" i="9"/>
  <c r="CI5" i="9" s="1"/>
  <c r="CP4" i="9"/>
  <c r="CJ4" i="9"/>
  <c r="CL4" i="9" s="1"/>
  <c r="CH4" i="9"/>
  <c r="CF4" i="9"/>
  <c r="BW4" i="9"/>
  <c r="BJ4" i="9"/>
  <c r="CG4" i="9" s="1"/>
  <c r="AW4" i="9"/>
  <c r="AJ4" i="9"/>
  <c r="K4" i="9"/>
  <c r="CP3" i="9"/>
  <c r="CJ3" i="9"/>
  <c r="CL3" i="9" s="1"/>
  <c r="CH3" i="9"/>
  <c r="CF3" i="9"/>
  <c r="BW3" i="9"/>
  <c r="BJ3" i="9"/>
  <c r="CG3" i="9" s="1"/>
  <c r="AW3" i="9"/>
  <c r="AJ3" i="9"/>
  <c r="K3" i="9"/>
  <c r="CJ2" i="9"/>
  <c r="CL2" i="9" s="1"/>
  <c r="CI2" i="9"/>
  <c r="CH2" i="9"/>
  <c r="CF2" i="9"/>
  <c r="BW2" i="9"/>
  <c r="BJ2" i="9"/>
  <c r="AW2" i="9"/>
  <c r="CG2" i="9" s="1"/>
  <c r="AJ2" i="9"/>
  <c r="K2" i="9"/>
  <c r="CI32" i="9" l="1"/>
  <c r="CG32" i="9"/>
  <c r="CI54" i="9"/>
  <c r="CI6" i="9"/>
  <c r="CI15" i="9"/>
  <c r="CI21" i="9"/>
  <c r="CI42" i="9"/>
  <c r="CI45" i="9"/>
  <c r="CI3" i="9"/>
  <c r="CG13" i="9"/>
  <c r="CI17" i="9"/>
  <c r="CI27" i="9"/>
  <c r="CI33" i="9"/>
  <c r="CI40" i="9"/>
  <c r="CI51" i="9"/>
  <c r="CG51" i="9"/>
  <c r="CI55" i="9"/>
  <c r="CI59" i="9"/>
  <c r="CI74" i="9"/>
  <c r="CG74" i="9"/>
  <c r="CI8" i="9"/>
  <c r="CG12" i="9"/>
  <c r="CI12" i="9"/>
  <c r="CG15" i="9"/>
  <c r="CI44" i="9"/>
  <c r="CI52" i="9"/>
  <c r="CI87" i="9"/>
  <c r="CI99" i="9"/>
  <c r="CI111" i="9"/>
  <c r="CI123" i="9"/>
  <c r="CI135" i="9"/>
  <c r="CI147" i="9"/>
  <c r="CG168" i="9"/>
  <c r="CI168" i="9"/>
  <c r="CI48" i="9"/>
  <c r="CI58" i="9"/>
  <c r="CG208" i="9"/>
  <c r="CI208" i="9"/>
  <c r="CI19" i="9"/>
  <c r="CI39" i="9"/>
  <c r="CG39" i="9"/>
  <c r="CI71" i="9"/>
  <c r="CG155" i="9"/>
  <c r="CI155" i="9"/>
  <c r="CI70" i="9"/>
  <c r="CI179" i="9"/>
  <c r="CG179" i="9"/>
  <c r="CI4" i="9"/>
  <c r="CI7" i="9"/>
  <c r="CI35" i="9"/>
  <c r="CI193" i="9"/>
  <c r="CG193" i="9"/>
  <c r="CI78" i="9"/>
  <c r="CI63" i="9"/>
  <c r="CG152" i="9"/>
  <c r="CI164" i="9"/>
  <c r="CI181" i="9"/>
  <c r="CI185" i="9"/>
  <c r="CG185" i="9"/>
  <c r="CI195" i="9"/>
  <c r="CI199" i="9"/>
  <c r="CG199" i="9"/>
  <c r="CI201" i="9"/>
  <c r="CG201" i="9"/>
  <c r="CI219" i="9"/>
  <c r="CG219" i="9"/>
  <c r="CI222" i="9"/>
  <c r="CI61" i="9"/>
  <c r="CI77" i="9"/>
  <c r="CI83" i="9"/>
  <c r="CI89" i="9"/>
  <c r="CI95" i="9"/>
  <c r="CI101" i="9"/>
  <c r="CI107" i="9"/>
  <c r="CI113" i="9"/>
  <c r="CI119" i="9"/>
  <c r="CI125" i="9"/>
  <c r="CI131" i="9"/>
  <c r="CI137" i="9"/>
  <c r="CI143" i="9"/>
  <c r="CI149" i="9"/>
  <c r="CG154" i="9"/>
  <c r="CI154" i="9"/>
  <c r="CI162" i="9"/>
  <c r="CI173" i="9"/>
  <c r="CG173" i="9"/>
  <c r="CI192" i="9"/>
  <c r="CI202" i="9"/>
  <c r="CI213" i="9"/>
  <c r="CG213" i="9"/>
  <c r="CI60" i="9"/>
  <c r="CI72" i="9"/>
  <c r="CI79" i="9"/>
  <c r="CI85" i="9"/>
  <c r="CI91" i="9"/>
  <c r="CI97" i="9"/>
  <c r="CI103" i="9"/>
  <c r="CI109" i="9"/>
  <c r="CI115" i="9"/>
  <c r="CI121" i="9"/>
  <c r="CI127" i="9"/>
  <c r="CI133" i="9"/>
  <c r="CI139" i="9"/>
  <c r="CI145" i="9"/>
  <c r="CI151" i="9"/>
  <c r="CI176" i="9"/>
  <c r="CI216" i="9"/>
  <c r="CG76" i="9"/>
  <c r="CI76" i="9"/>
  <c r="CG82" i="9"/>
  <c r="CI82" i="9"/>
  <c r="CG88" i="9"/>
  <c r="CI88" i="9"/>
  <c r="CG94" i="9"/>
  <c r="CI94" i="9"/>
  <c r="CG100" i="9"/>
  <c r="CI100" i="9"/>
  <c r="CG106" i="9"/>
  <c r="CI106" i="9"/>
  <c r="CG112" i="9"/>
  <c r="CI112" i="9"/>
  <c r="CG118" i="9"/>
  <c r="CI118" i="9"/>
  <c r="CG124" i="9"/>
  <c r="CI124" i="9"/>
  <c r="CG130" i="9"/>
  <c r="CI130" i="9"/>
  <c r="CG136" i="9"/>
  <c r="CI136" i="9"/>
  <c r="CG142" i="9"/>
  <c r="CI142" i="9"/>
  <c r="CG148" i="9"/>
  <c r="CI148" i="9"/>
  <c r="CG151" i="9"/>
  <c r="CI153" i="9"/>
  <c r="CI163" i="9"/>
  <c r="CI167" i="9"/>
  <c r="CG167" i="9"/>
  <c r="CI170" i="9"/>
  <c r="CG176" i="9"/>
  <c r="CI180" i="9"/>
  <c r="CI194" i="9"/>
  <c r="CI207" i="9"/>
  <c r="CG207" i="9"/>
  <c r="CI214" i="9"/>
  <c r="CI221" i="9"/>
  <c r="CI84" i="9"/>
  <c r="CI90" i="9"/>
  <c r="CI96" i="9"/>
  <c r="CI102" i="9"/>
  <c r="CI108" i="9"/>
  <c r="CI114" i="9"/>
  <c r="CI120" i="9"/>
  <c r="CI126" i="9"/>
  <c r="CI132" i="9"/>
  <c r="CI138" i="9"/>
  <c r="CI144" i="9"/>
  <c r="CI150" i="9"/>
  <c r="CI157" i="9"/>
  <c r="CI161" i="9"/>
  <c r="CG161" i="9"/>
  <c r="CG170" i="9"/>
  <c r="CI187" i="9"/>
  <c r="CI191" i="9"/>
  <c r="CG191" i="9"/>
  <c r="CI203" i="9"/>
  <c r="CI210" i="9"/>
  <c r="CF200" i="9"/>
  <c r="A26" i="4" l="1"/>
  <c r="E26" i="2"/>
</calcChain>
</file>

<file path=xl/sharedStrings.xml><?xml version="1.0" encoding="utf-8"?>
<sst xmlns="http://schemas.openxmlformats.org/spreadsheetml/2006/main" count="4271" uniqueCount="1605">
  <si>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</si>
  <si>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</si>
  <si>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</si>
  <si>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</si>
  <si>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</si>
  <si>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</si>
  <si>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</si>
  <si>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</si>
  <si>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</si>
  <si>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</si>
  <si>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</si>
  <si>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</si>
  <si>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</si>
  <si>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</si>
  <si>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</si>
  <si>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</si>
  <si>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</si>
  <si>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</si>
  <si>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</si>
  <si>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</si>
  <si>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</si>
  <si>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</si>
  <si>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</si>
  <si>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</si>
  <si>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</si>
  <si>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</si>
  <si>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</si>
  <si>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</si>
  <si>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</si>
  <si>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</si>
  <si>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</si>
  <si>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</si>
  <si>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</si>
  <si>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</si>
  <si>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</si>
  <si>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</si>
  <si>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</si>
  <si>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</si>
  <si>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</si>
  <si>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</si>
  <si>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</si>
  <si>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</si>
  <si>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</si>
  <si>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</si>
  <si>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</si>
  <si>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</si>
  <si>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</si>
  <si>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</si>
  <si>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</si>
  <si>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</si>
  <si>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</si>
  <si>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</si>
  <si>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</si>
  <si>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</si>
  <si>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</si>
  <si>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</si>
  <si>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</si>
  <si>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</si>
  <si>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</si>
  <si>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</si>
  <si>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</si>
  <si>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</si>
  <si>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</si>
  <si>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</si>
  <si>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</si>
  <si>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</si>
  <si>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</si>
  <si>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</si>
  <si>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</si>
  <si>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</si>
  <si>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</si>
  <si>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</si>
  <si>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</si>
  <si>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</si>
  <si>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</si>
  <si>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</si>
  <si>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</si>
  <si>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</si>
  <si>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</si>
  <si>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</si>
  <si>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</si>
  <si>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</si>
  <si>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</si>
  <si>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</si>
  <si>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</si>
  <si>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</si>
  <si>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</si>
  <si>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</si>
  <si>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</si>
  <si>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</si>
  <si>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</si>
  <si>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</si>
  <si>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</si>
  <si>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</si>
  <si>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</si>
  <si>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</si>
  <si>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</si>
  <si>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</si>
  <si>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</si>
  <si>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</si>
  <si>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</si>
  <si>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</si>
  <si>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</si>
  <si>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</si>
  <si>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</si>
  <si>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</si>
  <si>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</si>
  <si>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</si>
  <si>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</si>
  <si>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</si>
  <si>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</si>
  <si>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</si>
  <si>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</si>
  <si>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</si>
  <si>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</si>
  <si>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</si>
  <si>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</si>
  <si>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</si>
  <si>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</si>
  <si>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</si>
  <si>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</si>
  <si>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</si>
  <si>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</si>
  <si>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</si>
  <si>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</si>
  <si>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</si>
  <si>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</si>
  <si>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</si>
  <si>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</si>
  <si>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</si>
  <si>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</si>
  <si>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</si>
  <si>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</si>
  <si>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</si>
  <si>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</si>
  <si>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</si>
  <si>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</si>
  <si>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</si>
  <si>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</si>
  <si>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</si>
  <si>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</si>
  <si>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</si>
  <si>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</si>
  <si>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</si>
  <si>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</si>
  <si>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</si>
  <si>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</si>
  <si>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</si>
  <si>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</si>
  <si>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</si>
  <si>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</si>
  <si>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</si>
  <si>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</si>
  <si>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</si>
  <si>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</si>
  <si>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</si>
  <si>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</si>
  <si>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</si>
  <si>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</si>
  <si>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</si>
  <si>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</si>
  <si>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</si>
  <si>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</si>
  <si>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</si>
  <si>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</si>
  <si>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</si>
  <si>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</si>
  <si>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</si>
  <si>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</si>
  <si>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</si>
  <si>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</si>
  <si>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</si>
  <si>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</si>
  <si>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</si>
  <si>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</si>
  <si>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</si>
  <si>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</si>
  <si>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</si>
  <si>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</si>
  <si>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</si>
  <si>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</si>
  <si>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</si>
  <si>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</si>
  <si>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</si>
  <si>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</si>
  <si>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</si>
  <si>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</si>
  <si>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</si>
  <si>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</si>
  <si>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</si>
  <si>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</si>
  <si>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</si>
  <si>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</si>
  <si>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</si>
  <si>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</si>
  <si>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</si>
  <si>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</si>
  <si>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</si>
  <si>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</si>
  <si>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</si>
  <si>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</si>
  <si>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</si>
  <si>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</si>
  <si>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</si>
  <si>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</si>
  <si>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</si>
  <si>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</si>
  <si>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</si>
  <si>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</si>
  <si>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</si>
  <si>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</si>
  <si>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</si>
  <si>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</si>
  <si>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</si>
  <si>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</si>
  <si>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</si>
  <si>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</si>
  <si>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</si>
  <si>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</si>
  <si>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</si>
  <si>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</si>
  <si>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</si>
  <si>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</si>
  <si>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</si>
  <si>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</si>
  <si>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</si>
  <si>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</si>
  <si>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</si>
  <si>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</si>
  <si>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</si>
  <si>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</si>
  <si>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</si>
  <si>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</si>
  <si>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</si>
  <si>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</si>
  <si>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</si>
  <si>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</si>
  <si>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</si>
  <si>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</si>
  <si>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</si>
  <si>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</si>
  <si>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</si>
  <si>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</si>
  <si>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</si>
  <si>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</si>
  <si>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</si>
  <si>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</si>
  <si>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</si>
  <si>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</si>
  <si>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</si>
  <si>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</si>
  <si>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</si>
  <si>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</si>
  <si>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</si>
  <si>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</si>
  <si>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</si>
  <si>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</si>
  <si>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</si>
  <si>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</si>
  <si>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</si>
  <si>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</si>
  <si>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</si>
  <si>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</si>
  <si>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</si>
  <si>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</si>
  <si>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</si>
  <si>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</si>
  <si>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</si>
  <si>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</si>
  <si>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</si>
  <si>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</si>
  <si>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</si>
  <si>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</si>
  <si>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</si>
  <si>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</si>
  <si>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</si>
  <si>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</si>
  <si>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</si>
  <si>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</si>
  <si>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</si>
  <si>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</si>
  <si>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</si>
  <si>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</si>
  <si>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</si>
  <si>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</si>
  <si>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</si>
  <si>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</si>
  <si>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</si>
  <si>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</si>
  <si>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</si>
  <si>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</si>
  <si>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</si>
  <si>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</si>
  <si>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</si>
  <si>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</si>
  <si>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</si>
  <si>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</si>
  <si>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</si>
  <si>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</si>
  <si>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</si>
  <si>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</si>
  <si>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</si>
  <si>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</si>
  <si>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</si>
  <si>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</si>
  <si>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</si>
  <si>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</si>
  <si>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</si>
  <si>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</si>
  <si>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</si>
  <si>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</si>
  <si>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</si>
  <si>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</si>
  <si>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</si>
  <si>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</si>
  <si>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</si>
  <si>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</si>
  <si>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</si>
  <si>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</si>
  <si>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</si>
  <si>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</si>
  <si>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</si>
  <si>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</si>
  <si>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</si>
  <si>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</si>
  <si>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</si>
  <si>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</si>
  <si>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</si>
  <si>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</si>
  <si>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</si>
  <si>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</si>
  <si>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</si>
  <si>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</si>
  <si>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</si>
  <si>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</si>
  <si>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</si>
  <si>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</si>
  <si>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</si>
  <si>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</si>
  <si>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</si>
  <si>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</si>
  <si>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</si>
  <si>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</si>
  <si>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</si>
  <si>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</si>
  <si>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</si>
  <si>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</si>
  <si>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</si>
  <si>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</si>
  <si>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</si>
  <si>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</si>
  <si>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</si>
  <si>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</si>
  <si>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</si>
  <si>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</si>
  <si>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</si>
  <si>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</si>
  <si>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</si>
  <si>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</si>
  <si>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</si>
  <si>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</si>
  <si>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</si>
  <si>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</si>
  <si>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</si>
  <si>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</si>
  <si>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</si>
  <si>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</si>
  <si>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</si>
  <si>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</si>
  <si>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</si>
  <si>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</si>
  <si>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</si>
  <si>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</si>
  <si>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</si>
  <si>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</si>
  <si>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</si>
  <si>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</si>
  <si>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</si>
  <si>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</si>
  <si>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</si>
  <si>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</si>
  <si>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</si>
  <si>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</si>
  <si>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</si>
  <si>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</si>
  <si>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</si>
  <si>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</si>
  <si>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</si>
  <si>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</si>
  <si>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</si>
  <si>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</si>
  <si>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</si>
  <si>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</si>
  <si>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</si>
  <si>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</si>
  <si>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</si>
  <si>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</si>
  <si>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</si>
  <si>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</si>
  <si>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</si>
  <si>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</si>
  <si>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</si>
  <si>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</si>
  <si>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</si>
  <si>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</si>
  <si>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</si>
  <si>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</si>
  <si>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</si>
  <si>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</si>
  <si>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</si>
  <si>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</si>
  <si>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</si>
  <si>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</si>
  <si>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</si>
  <si>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</si>
  <si>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</si>
  <si>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</si>
  <si>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</si>
  <si>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</si>
  <si>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</si>
  <si>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</si>
  <si>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</si>
  <si>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</si>
  <si>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</si>
  <si>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</si>
  <si>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</si>
  <si>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</si>
  <si>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</si>
  <si>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</si>
  <si>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</si>
  <si>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</si>
  <si>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</si>
  <si>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</si>
  <si>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</si>
  <si>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</si>
  <si>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</si>
  <si>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</si>
  <si>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</si>
  <si>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</si>
  <si>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</si>
  <si>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</si>
  <si>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</si>
  <si>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</si>
  <si>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</si>
  <si>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</si>
  <si>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</si>
  <si>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</si>
  <si>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</si>
  <si>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</si>
  <si>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</si>
  <si>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</si>
  <si>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</si>
  <si>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</si>
  <si>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</si>
  <si>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</si>
  <si>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</si>
  <si>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</si>
  <si>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</si>
  <si>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</si>
  <si>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</si>
  <si>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</si>
  <si>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</si>
  <si>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</si>
  <si>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</si>
  <si>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</si>
  <si>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</si>
  <si>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</si>
  <si>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</si>
  <si>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</si>
  <si>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</si>
  <si>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</si>
  <si>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</si>
  <si>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</si>
  <si>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</si>
  <si>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</si>
  <si>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</si>
  <si>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</si>
  <si>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</si>
  <si>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</si>
  <si>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</si>
  <si>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</si>
  <si>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</si>
  <si>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</si>
  <si>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</si>
  <si>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</si>
  <si>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</si>
  <si>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</si>
  <si>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</si>
  <si>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</si>
  <si>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</si>
  <si>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</si>
  <si>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</si>
  <si>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</si>
  <si>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</si>
  <si>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</si>
  <si>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</si>
  <si>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</si>
  <si>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</si>
  <si>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</si>
  <si>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</si>
  <si>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</si>
  <si>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</si>
  <si>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</si>
  <si>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</si>
  <si>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</si>
  <si>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</si>
  <si>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</si>
  <si>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</si>
  <si>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</si>
  <si>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</si>
  <si>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</si>
  <si>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</si>
  <si>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</si>
  <si>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</si>
  <si>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</si>
  <si>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</si>
  <si>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</si>
  <si>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</si>
  <si>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</si>
  <si>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</si>
  <si>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</si>
  <si>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</si>
  <si>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</si>
  <si>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</si>
  <si>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</si>
  <si>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</si>
  <si>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</si>
  <si>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</si>
  <si>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</si>
  <si>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</si>
  <si>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</si>
  <si>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</si>
  <si>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</si>
  <si>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</si>
  <si>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</si>
  <si>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</si>
  <si>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</si>
  <si>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</si>
  <si>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</si>
  <si>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</si>
  <si>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</si>
  <si>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</si>
  <si>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</si>
  <si>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</si>
  <si>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</si>
  <si>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</si>
  <si>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</si>
  <si>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</si>
  <si>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</si>
  <si>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</si>
  <si>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</si>
  <si>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</si>
  <si>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</si>
  <si>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</si>
  <si>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</si>
  <si>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</si>
  <si>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</si>
  <si>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</si>
  <si>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</si>
  <si>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</si>
  <si>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</si>
  <si>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</si>
  <si>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</si>
  <si>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</si>
  <si>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</si>
  <si>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</si>
  <si>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</si>
  <si>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</si>
  <si>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</si>
  <si>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</si>
  <si>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</si>
  <si>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</si>
  <si>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</si>
  <si>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</si>
  <si>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</si>
  <si>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</si>
  <si>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</si>
  <si>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</si>
  <si>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</si>
  <si>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</si>
  <si>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</si>
  <si>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</si>
  <si>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</si>
  <si>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</si>
  <si>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</si>
  <si>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</si>
  <si>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</si>
  <si>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</si>
  <si>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</si>
  <si>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</si>
  <si>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</si>
  <si>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</si>
  <si>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</si>
  <si>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</si>
  <si>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</si>
  <si>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</si>
  <si>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</si>
  <si>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</si>
  <si>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</si>
  <si>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</si>
  <si>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</si>
  <si>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</si>
  <si>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</si>
  <si>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</si>
  <si>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</si>
  <si>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</si>
  <si>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</si>
  <si>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</si>
  <si>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</si>
  <si>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</si>
  <si>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</si>
  <si>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</si>
  <si>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</si>
  <si>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</si>
  <si>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</si>
  <si>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</si>
  <si>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</si>
  <si>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</si>
  <si>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</si>
  <si>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</si>
  <si>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</si>
  <si>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</si>
  <si>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</si>
  <si>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</si>
  <si>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</si>
  <si>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</si>
  <si>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</si>
  <si>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</si>
  <si>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</si>
  <si>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</si>
  <si>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</si>
  <si>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</si>
  <si>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</si>
  <si>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</si>
  <si>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</si>
  <si>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</si>
  <si>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</si>
  <si>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</si>
  <si>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</si>
  <si>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</si>
  <si>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</si>
  <si>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</si>
  <si>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</si>
  <si>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</si>
  <si>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</si>
  <si>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</si>
  <si>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</si>
  <si>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</si>
  <si>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</si>
  <si>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</si>
  <si>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</si>
  <si>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</si>
  <si>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</si>
  <si>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</si>
  <si>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</si>
  <si>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</si>
  <si>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</si>
  <si>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</si>
  <si>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</si>
  <si>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</si>
  <si>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</si>
  <si>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</si>
  <si>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</si>
  <si>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</si>
  <si>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</si>
  <si>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</si>
  <si>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</si>
  <si>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</si>
  <si>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</si>
  <si>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</si>
  <si>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</si>
  <si>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</si>
  <si>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</si>
  <si>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</si>
  <si>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</si>
  <si>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</si>
  <si>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</si>
  <si>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</si>
  <si>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</si>
  <si>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</si>
  <si>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</si>
  <si>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</si>
  <si>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</si>
  <si>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</si>
  <si>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</si>
  <si>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</si>
  <si>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</si>
  <si>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</si>
  <si>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</si>
  <si>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</si>
  <si>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</si>
  <si>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</si>
  <si>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</si>
  <si>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</si>
  <si>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</si>
  <si>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</si>
  <si>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</si>
  <si>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</si>
  <si>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</si>
  <si>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</si>
  <si>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</si>
  <si>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</si>
  <si>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</si>
  <si>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</si>
  <si>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</si>
  <si>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</si>
  <si>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</si>
  <si>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</si>
  <si>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</si>
  <si>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</si>
  <si>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</si>
  <si>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</si>
  <si>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</si>
  <si>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</si>
  <si>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</si>
  <si>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</si>
  <si>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</si>
  <si>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</si>
  <si>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</si>
  <si>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</si>
  <si>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</si>
  <si>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</si>
  <si>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</si>
  <si>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</si>
  <si>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</si>
  <si>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</si>
  <si>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</si>
  <si>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</si>
  <si>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</si>
  <si>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</si>
  <si>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</si>
  <si>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</si>
  <si>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</si>
  <si>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</si>
  <si>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</si>
  <si>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</si>
  <si>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</si>
  <si>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</si>
  <si>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</si>
  <si>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</si>
  <si>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</si>
  <si>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</si>
  <si>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</si>
  <si>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</si>
  <si>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</si>
  <si>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</si>
  <si>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</si>
  <si>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</si>
  <si>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</si>
  <si>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</si>
  <si>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</si>
  <si>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</si>
  <si>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</si>
  <si>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</si>
  <si>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</si>
  <si>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</si>
  <si>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</si>
  <si>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</si>
  <si>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</si>
  <si>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</si>
  <si>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</si>
  <si>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</si>
  <si>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</si>
  <si>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</si>
  <si>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</si>
  <si>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</si>
  <si>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</si>
  <si>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</si>
  <si>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</si>
  <si>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</si>
  <si>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</si>
  <si>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</si>
  <si>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</si>
  <si>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</si>
  <si>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</si>
  <si>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</si>
  <si>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</si>
  <si>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</si>
  <si>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</si>
  <si>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</si>
  <si>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</si>
  <si>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</si>
  <si>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</si>
  <si>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</si>
  <si>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</si>
  <si>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</si>
  <si>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</si>
  <si>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</si>
  <si>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</si>
  <si>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</si>
  <si>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</si>
  <si>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</si>
  <si>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</si>
  <si>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</si>
  <si>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</si>
  <si>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</si>
  <si>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</si>
  <si>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</si>
  <si>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</si>
  <si>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</si>
  <si>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</si>
  <si>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</si>
  <si>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</si>
  <si>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</si>
  <si>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</si>
  <si>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</si>
  <si>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</si>
  <si>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</si>
  <si>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</si>
  <si>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</si>
  <si>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</si>
  <si>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</si>
  <si>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</si>
  <si>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</si>
  <si>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</si>
  <si>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</si>
  <si>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</si>
  <si>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</si>
  <si>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</si>
  <si>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</si>
  <si>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</si>
  <si>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</si>
  <si>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</si>
  <si>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</si>
  <si>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</si>
  <si>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</si>
  <si>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</si>
  <si>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</si>
  <si>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</si>
  <si>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</si>
  <si>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</si>
  <si>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</si>
  <si>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</si>
  <si>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</si>
  <si>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</si>
  <si>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</si>
  <si>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</si>
  <si>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</si>
  <si>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</si>
  <si>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</si>
  <si>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</si>
  <si>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</si>
  <si>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</si>
  <si>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</si>
  <si>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</si>
  <si>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</si>
  <si>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</si>
  <si>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</si>
  <si>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</si>
  <si>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</si>
  <si>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</si>
  <si>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</si>
  <si>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</si>
  <si>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</si>
  <si>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</si>
  <si>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</si>
  <si>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</si>
  <si>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</si>
  <si>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</si>
  <si>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</si>
  <si>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</si>
  <si>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</si>
  <si>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</si>
  <si>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</si>
  <si>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</si>
  <si>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</si>
  <si>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</si>
  <si>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</si>
  <si>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</si>
  <si>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</si>
  <si>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</si>
  <si>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</si>
  <si>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</si>
  <si>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</si>
  <si>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</si>
  <si>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</si>
  <si>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</si>
  <si>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</si>
  <si>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</si>
  <si>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</si>
  <si>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</si>
  <si>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</si>
  <si>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</si>
  <si>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</si>
  <si>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</si>
  <si>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</si>
  <si>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</si>
  <si>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</si>
  <si>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</si>
  <si>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</si>
  <si>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</si>
  <si>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</si>
  <si>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</si>
  <si>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</si>
  <si>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</si>
  <si>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</si>
  <si>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</si>
  <si>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</si>
  <si>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</si>
  <si>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</si>
  <si>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</si>
  <si>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</si>
  <si>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</si>
  <si>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</si>
  <si>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</si>
  <si>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</si>
  <si>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</si>
  <si>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</si>
  <si>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</si>
  <si>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</si>
  <si>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</si>
  <si>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</si>
  <si>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</si>
  <si>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</si>
  <si>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</si>
  <si>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</si>
  <si>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</si>
  <si>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</si>
  <si>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</si>
  <si>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</si>
  <si>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</si>
  <si>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</si>
  <si>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</si>
  <si>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</si>
  <si>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</si>
  <si>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</si>
  <si>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</si>
  <si>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</si>
  <si>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</si>
  <si>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</si>
  <si>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</si>
  <si>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</si>
  <si>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</si>
  <si>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</si>
  <si>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</si>
  <si>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</si>
  <si>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</si>
  <si>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</si>
  <si>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</si>
  <si>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</si>
  <si>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</si>
  <si>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</si>
  <si>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</si>
  <si>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</si>
  <si>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</si>
  <si>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</si>
  <si>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</si>
  <si>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</si>
  <si>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</si>
  <si>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</si>
  <si>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</si>
  <si>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</si>
  <si>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</si>
  <si>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</si>
  <si>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</si>
  <si>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</si>
  <si>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</si>
  <si>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</si>
  <si>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</si>
  <si>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</si>
  <si>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</si>
  <si>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</si>
  <si>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</si>
  <si>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</si>
  <si>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</si>
  <si>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</si>
  <si>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</si>
  <si>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</si>
  <si>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</si>
  <si>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</si>
  <si>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</si>
  <si>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</si>
  <si>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</si>
  <si>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</si>
  <si>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</si>
  <si>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</si>
  <si>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</si>
  <si>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</si>
  <si>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</si>
  <si>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</si>
  <si>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</si>
  <si>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</si>
  <si>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</si>
  <si>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</si>
  <si>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</si>
  <si>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</si>
  <si>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</si>
  <si>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</si>
  <si>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</si>
  <si>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</si>
  <si>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</si>
  <si>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</si>
  <si>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</si>
  <si>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</si>
  <si>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</si>
  <si>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</si>
  <si>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</si>
  <si>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</si>
  <si>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</si>
  <si>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</si>
  <si>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</si>
  <si>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</si>
  <si>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</si>
  <si>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</si>
  <si>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</si>
  <si>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</si>
  <si>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</si>
  <si>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</si>
  <si>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</si>
  <si>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</si>
  <si>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</si>
  <si>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</si>
  <si>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</si>
  <si>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</si>
  <si>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</si>
  <si>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</si>
  <si>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</si>
  <si>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</si>
  <si>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</si>
  <si>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</si>
  <si>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</si>
  <si>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</si>
  <si>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</si>
  <si>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</si>
  <si>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</si>
  <si>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</si>
  <si>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</si>
  <si>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</si>
  <si>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</si>
  <si>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</si>
  <si>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</si>
  <si>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</si>
  <si>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</si>
  <si>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</si>
  <si>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</si>
  <si>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</si>
  <si>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</si>
  <si>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</si>
  <si>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</si>
  <si>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</si>
  <si>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</si>
  <si>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</si>
  <si>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</si>
  <si>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</si>
  <si>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</si>
  <si>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</si>
  <si>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</si>
  <si>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</si>
  <si>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</si>
  <si>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</si>
  <si>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</si>
  <si>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</si>
  <si>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</si>
  <si>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</si>
  <si>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</si>
  <si>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</si>
  <si>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</si>
  <si>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</si>
  <si>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</si>
  <si>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</si>
  <si>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</si>
  <si>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</si>
  <si>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</si>
  <si>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</si>
  <si>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</si>
  <si>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</si>
  <si>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</si>
  <si>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</si>
  <si>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</si>
  <si>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</si>
  <si>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</si>
  <si>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</si>
  <si>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</si>
  <si>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</si>
  <si>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</si>
  <si>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</si>
  <si>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</si>
  <si>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</si>
  <si>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</si>
  <si>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</si>
  <si>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</si>
  <si>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</si>
  <si>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</si>
  <si>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</si>
  <si>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</si>
  <si>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</si>
  <si>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</si>
  <si>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</si>
  <si>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</si>
  <si>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</si>
  <si>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</si>
  <si>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</si>
  <si>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</si>
  <si>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</si>
  <si>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</si>
  <si>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</si>
  <si>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</si>
  <si>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</si>
  <si>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</si>
  <si>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</si>
  <si>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</si>
  <si>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</si>
  <si>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</si>
  <si>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</si>
  <si>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</si>
  <si>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</si>
  <si>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</si>
  <si>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</si>
  <si>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</si>
  <si>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</si>
  <si>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</si>
  <si>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</si>
  <si>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</si>
  <si>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</si>
  <si>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</si>
  <si>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</si>
  <si>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</si>
  <si>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</si>
  <si>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</si>
  <si>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</si>
  <si>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</si>
  <si>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</si>
  <si>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</si>
  <si>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</si>
  <si>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</si>
  <si>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</si>
  <si>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</si>
  <si>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</si>
  <si>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</si>
  <si>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</si>
  <si>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</si>
  <si>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</si>
  <si>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</si>
  <si>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</si>
  <si>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</si>
  <si>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</si>
  <si>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</si>
  <si>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</si>
  <si>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</si>
  <si>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</si>
  <si>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</si>
  <si>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</si>
  <si>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</si>
  <si>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</si>
  <si>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</si>
  <si>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</si>
  <si>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</si>
  <si>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</si>
  <si>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</si>
  <si>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</si>
  <si>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</si>
  <si>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</si>
  <si>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</si>
  <si>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</si>
  <si>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</si>
  <si>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</si>
  <si>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</si>
  <si>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</si>
  <si>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</si>
  <si>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</si>
  <si>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</si>
  <si>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</si>
  <si>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</si>
  <si>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</si>
  <si>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</si>
  <si>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</si>
  <si>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</si>
  <si>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</si>
  <si>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</si>
  <si>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</si>
  <si>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</si>
  <si>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</si>
  <si>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</si>
  <si>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</si>
  <si>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</si>
  <si>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</si>
  <si>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</si>
  <si>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</si>
  <si>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</si>
  <si>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</si>
  <si>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</si>
  <si>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</si>
  <si>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</si>
  <si>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</si>
  <si>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</si>
  <si>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</si>
  <si>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</si>
  <si>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</si>
  <si>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</si>
  <si>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</si>
  <si>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</si>
  <si>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</si>
  <si>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</si>
  <si>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</si>
  <si>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</si>
  <si>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</si>
  <si>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</si>
  <si>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</si>
  <si>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</si>
  <si>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</si>
  <si>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</si>
  <si>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</si>
  <si>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</si>
  <si>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</si>
  <si>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</si>
  <si>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</si>
  <si>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</si>
  <si>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</si>
  <si>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</si>
  <si>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</si>
  <si>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</si>
  <si>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</si>
  <si>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</si>
  <si>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</si>
  <si>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</si>
  <si>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</si>
  <si>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</si>
  <si>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</si>
  <si>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</si>
  <si>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</si>
  <si>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</si>
  <si>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</si>
  <si>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</si>
  <si>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</si>
  <si>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</si>
  <si>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</si>
  <si>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</si>
  <si>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</si>
  <si>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</si>
  <si>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</si>
  <si>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</si>
  <si>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</si>
  <si>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</si>
  <si>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</si>
  <si>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</si>
  <si>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</si>
  <si>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</si>
  <si>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</si>
  <si>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</si>
  <si>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</si>
  <si>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</si>
  <si>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</si>
  <si>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</si>
  <si>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</si>
  <si>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</si>
  <si>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</si>
  <si>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</si>
  <si>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</si>
  <si>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</si>
  <si>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</si>
  <si>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</si>
  <si>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</si>
  <si>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</si>
  <si>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</si>
  <si>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</si>
  <si>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</si>
  <si>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</si>
  <si>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</si>
  <si>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</si>
  <si>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</si>
  <si>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</si>
  <si>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</si>
  <si>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</si>
  <si>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</si>
  <si>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</si>
  <si>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</si>
  <si>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</si>
  <si>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</si>
  <si>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</si>
  <si>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</si>
  <si>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</si>
  <si>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</si>
  <si>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</si>
  <si>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</si>
  <si>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</si>
  <si>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</si>
  <si>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</si>
  <si>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</si>
  <si>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</si>
  <si>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</si>
  <si>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</si>
  <si>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</si>
  <si>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</si>
  <si>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</si>
  <si>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</si>
  <si>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</si>
  <si>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</si>
  <si>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</si>
  <si>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</si>
  <si>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</si>
  <si>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</si>
  <si>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</si>
  <si>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</si>
  <si>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</si>
  <si>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</si>
  <si>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</si>
  <si>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</si>
  <si>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</si>
  <si>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</si>
  <si>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</si>
  <si>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</si>
  <si>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</si>
  <si>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</si>
  <si>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</si>
  <si>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</si>
  <si>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</si>
  <si>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</si>
  <si>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</si>
  <si>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</si>
  <si>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</si>
  <si>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</si>
  <si>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</si>
  <si>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</si>
  <si>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</si>
  <si>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</si>
  <si>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</si>
  <si>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</si>
  <si>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</si>
  <si>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</si>
  <si>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</si>
  <si>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</si>
  <si>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</si>
  <si>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</si>
  <si>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</si>
  <si>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</si>
  <si>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</si>
  <si>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</si>
  <si>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</si>
  <si>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</si>
  <si>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</si>
  <si>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</si>
  <si>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</si>
  <si>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</si>
  <si>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</si>
  <si>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</si>
  <si>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</si>
  <si>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</si>
  <si>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</si>
  <si>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</si>
  <si>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</si>
  <si>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</si>
  <si>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</si>
  <si>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</si>
  <si>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</si>
  <si>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</si>
  <si>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</si>
  <si>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</si>
  <si>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</si>
  <si>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</si>
  <si>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</si>
  <si>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</si>
  <si>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</si>
  <si>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</si>
  <si>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</si>
  <si>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</si>
  <si>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</si>
  <si>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</si>
  <si>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</si>
  <si>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</si>
  <si>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</si>
  <si>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</si>
  <si>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</si>
  <si>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</si>
  <si>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</si>
  <si>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</si>
  <si>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</si>
  <si>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</si>
  <si>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</si>
  <si>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</si>
  <si>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</si>
  <si>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</si>
  <si>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</si>
  <si>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</si>
  <si>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</si>
  <si>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</si>
  <si>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</si>
  <si>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</si>
  <si>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</si>
  <si>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</si>
  <si>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</si>
  <si>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</si>
  <si>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</si>
  <si>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</si>
  <si>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</si>
  <si>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</si>
  <si>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</si>
  <si>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</si>
  <si>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</si>
  <si>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</si>
  <si>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</si>
  <si>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</si>
  <si>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</si>
  <si>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</si>
  <si>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</si>
  <si>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</si>
  <si>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</si>
  <si>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</si>
  <si>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</si>
  <si>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</si>
  <si>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</si>
  <si>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</si>
  <si>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</si>
  <si>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</si>
  <si>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</si>
  <si>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</si>
  <si>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</si>
  <si>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</si>
  <si>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</si>
  <si>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</si>
  <si>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</si>
  <si>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</si>
  <si>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</si>
  <si>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</si>
  <si>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</si>
  <si>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</si>
  <si>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</si>
  <si>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</si>
  <si>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</si>
  <si>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</si>
  <si>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</si>
  <si>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</si>
  <si>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</si>
  <si>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</si>
  <si>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</si>
  <si>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</si>
  <si>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</si>
  <si>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</si>
  <si>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</si>
  <si>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</si>
  <si>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</si>
  <si>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</si>
  <si>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</si>
  <si>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</si>
  <si>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</si>
  <si>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</si>
  <si>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</si>
  <si>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</si>
  <si>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</si>
  <si>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</si>
  <si>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</si>
  <si>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</si>
  <si>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</si>
  <si>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</si>
  <si>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</si>
  <si>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</si>
  <si>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</si>
  <si>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</si>
  <si>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</si>
  <si>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</si>
  <si>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</si>
  <si>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</si>
  <si>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CORREGIR PROPUESTA 2019</t>
  </si>
  <si>
    <t xml:space="preserve"> 2020/03/05</t>
  </si>
  <si>
    <t>JESUS ANTONIO SALAMANCA TORRES, ARMANDO OCHOA CAMARGO</t>
  </si>
  <si>
    <t>Subgerente Administrativo y Financiero, Líder Talento Humano</t>
  </si>
  <si>
    <t>ARMANDO OCHOA CAMARGO</t>
  </si>
  <si>
    <t>Líder Talento Humano</t>
  </si>
  <si>
    <t>corrección propuesta con iva</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</si>
  <si>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</si>
  <si>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</si>
  <si>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</si>
  <si>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</si>
  <si>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</si>
  <si>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</si>
  <si>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</si>
  <si>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</si>
  <si>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</si>
  <si>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</si>
  <si>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</si>
  <si>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</si>
  <si>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</si>
  <si>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</si>
  <si>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</si>
  <si>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</si>
  <si>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</si>
  <si>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</si>
  <si>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</si>
  <si>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</si>
  <si>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</si>
  <si>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</si>
  <si>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</si>
  <si>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</si>
  <si>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</si>
  <si>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</si>
  <si>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</si>
  <si>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</si>
  <si>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</si>
  <si>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</si>
  <si>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</si>
  <si>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</si>
  <si>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</si>
  <si>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</si>
  <si>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</si>
  <si>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</si>
  <si>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</si>
  <si>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</si>
  <si>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pendiente definir si incluir a Angela</t>
  </si>
  <si>
    <t xml:space="preserve">                                                 </t>
  </si>
  <si>
    <t xml:space="preserve"> </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</si>
  <si>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</si>
  <si>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</si>
  <si>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</si>
  <si>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</si>
  <si>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</si>
  <si>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</si>
  <si>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</si>
  <si>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</si>
  <si>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</si>
  <si>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</si>
  <si>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</si>
  <si>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</si>
  <si>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</si>
  <si>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</si>
  <si>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</si>
  <si>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</si>
  <si>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</si>
  <si>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</si>
  <si>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</si>
  <si>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</si>
  <si>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</si>
  <si>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</si>
  <si>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</si>
  <si>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</si>
  <si>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</si>
  <si>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</si>
  <si>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</si>
  <si>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</si>
  <si>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</si>
  <si>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</si>
  <si>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</si>
  <si>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</si>
  <si>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</si>
  <si>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</si>
  <si>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</si>
  <si>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</si>
  <si>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</si>
  <si>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</si>
  <si>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</si>
  <si>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</si>
  <si>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</si>
  <si>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</si>
  <si>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</si>
  <si>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</si>
  <si>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</si>
  <si>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</si>
  <si>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</si>
  <si>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</si>
  <si>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</si>
  <si>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</si>
  <si>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</si>
  <si>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</si>
  <si>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</si>
  <si>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</si>
  <si>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</si>
  <si>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</si>
  <si>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</si>
  <si>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</si>
  <si>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</si>
  <si>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</si>
  <si>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</si>
  <si>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</si>
  <si>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</si>
  <si>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</si>
  <si>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</si>
  <si>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</si>
  <si>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</si>
  <si>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</si>
  <si>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</si>
  <si>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</si>
  <si>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</si>
  <si>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</si>
  <si>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</si>
  <si>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</si>
  <si>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</si>
  <si>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</si>
  <si>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</si>
  <si>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</si>
  <si>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</si>
  <si>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</si>
  <si>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</si>
  <si>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</si>
  <si>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</si>
  <si>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</si>
  <si>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</si>
  <si>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</si>
  <si>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</si>
  <si>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</si>
  <si>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</si>
  <si>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</si>
  <si>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</si>
  <si>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 xml:space="preserve">PRESTAMO DE USO A TITULO ONEROSO DEL SOFTWARE DENOMINADO MIPRESS, PARA EL REGISTRO DE LA PRESCRIPCIÓN DE MEDICAMENTOS, PROCEDIMIENTOS, DISPOSITIVOS, PRODUCTOS NUTRICIONALES Y SERVICIOS COMPLEMENTARIOS QUE NO ESTÁN INCLUIDOS EN EL PLAN DE BENEFICIOS EN SALUD CON CARGO A LA UPC, QUE REQUIERE EL HOSPITAL REGIONAL DE SOGAMOSO EMPRESA SOCIAL DEL ESTADO  </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</si>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</sst>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7">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8" borderId="0" xfId="1" applyFont="1" applyFill="1" applyBorder="1" applyAlignment="1">
      <alignment horizontal="lef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3" t="s">
        <v>5</v>
      </c>
      <c r="B1" s="194"/>
      <c r="C1" s="194"/>
      <c r="D1" s="194"/>
      <c r="E1" s="194"/>
      <c r="F1" s="194"/>
      <c r="G1" s="194"/>
      <c r="H1" s="194"/>
      <c r="I1" s="194"/>
      <c r="J1" s="194"/>
      <c r="K1" s="194"/>
      <c r="L1" s="194"/>
      <c r="M1" s="194"/>
      <c r="N1" s="194"/>
      <c r="O1" s="194"/>
    </row>
    <row r="2" spans="1:15" ht="15" customHeight="1" x14ac:dyDescent="0.25">
      <c r="A2" s="190" t="s">
        <v>10</v>
      </c>
      <c r="B2" s="191"/>
      <c r="C2" s="191"/>
      <c r="D2" s="191"/>
      <c r="E2" s="191"/>
      <c r="F2" s="192"/>
      <c r="G2" s="190" t="s">
        <v>7</v>
      </c>
      <c r="H2" s="191"/>
      <c r="I2" s="192"/>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56" t="s">
        <v>9</v>
      </c>
      <c r="C4" s="23" t="s">
        <v>1</v>
      </c>
      <c r="D4" s="23" t="s">
        <v>14</v>
      </c>
      <c r="E4" s="156" t="s">
        <v>1312</v>
      </c>
      <c r="F4" s="156" t="s">
        <v>1308</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1313</v>
      </c>
      <c r="F5" s="156" t="s">
        <v>1309</v>
      </c>
      <c r="G5" s="2" t="s">
        <v>1</v>
      </c>
      <c r="H5" s="2" t="s">
        <v>1</v>
      </c>
      <c r="I5" s="2" t="s">
        <v>1</v>
      </c>
      <c r="J5" s="9">
        <v>1</v>
      </c>
      <c r="K5" s="2" t="s">
        <v>14</v>
      </c>
      <c r="L5" s="2" t="s">
        <v>14</v>
      </c>
      <c r="M5" s="2" t="s">
        <v>14</v>
      </c>
      <c r="N5" s="2" t="s">
        <v>14</v>
      </c>
      <c r="O5" s="2" t="s">
        <v>14</v>
      </c>
    </row>
    <row r="6" spans="1:15" ht="30" x14ac:dyDescent="0.25">
      <c r="A6" s="2">
        <v>3</v>
      </c>
      <c r="B6" s="156" t="s">
        <v>1314</v>
      </c>
      <c r="C6" s="23" t="s">
        <v>1</v>
      </c>
      <c r="D6" s="23" t="s">
        <v>14</v>
      </c>
      <c r="E6" s="156" t="s">
        <v>1315</v>
      </c>
      <c r="F6" s="156" t="s">
        <v>1310</v>
      </c>
      <c r="G6" s="2" t="s">
        <v>1</v>
      </c>
      <c r="H6" s="2" t="s">
        <v>1</v>
      </c>
      <c r="I6" s="2" t="s">
        <v>1</v>
      </c>
      <c r="J6" s="9">
        <v>1</v>
      </c>
      <c r="K6" s="2" t="s">
        <v>14</v>
      </c>
      <c r="L6" s="2" t="s">
        <v>14</v>
      </c>
      <c r="M6" s="2" t="s">
        <v>14</v>
      </c>
      <c r="N6" s="2" t="s">
        <v>14</v>
      </c>
      <c r="O6" s="2" t="s">
        <v>14</v>
      </c>
    </row>
    <row r="7" spans="1:15" ht="30" x14ac:dyDescent="0.25">
      <c r="A7" s="2">
        <v>4</v>
      </c>
      <c r="B7" s="156" t="s">
        <v>1317</v>
      </c>
      <c r="C7" s="23" t="s">
        <v>1</v>
      </c>
      <c r="D7" s="23" t="s">
        <v>14</v>
      </c>
      <c r="E7" s="156" t="s">
        <v>1316</v>
      </c>
      <c r="F7" s="156" t="s">
        <v>1320</v>
      </c>
      <c r="G7" s="2" t="s">
        <v>1</v>
      </c>
      <c r="H7" s="2" t="s">
        <v>1</v>
      </c>
      <c r="I7" s="2" t="s">
        <v>1</v>
      </c>
      <c r="J7" s="9">
        <v>1</v>
      </c>
      <c r="K7" s="2" t="s">
        <v>14</v>
      </c>
      <c r="L7" s="2" t="s">
        <v>14</v>
      </c>
      <c r="M7" s="2" t="s">
        <v>14</v>
      </c>
      <c r="N7" s="2" t="s">
        <v>14</v>
      </c>
      <c r="O7" s="2" t="s">
        <v>14</v>
      </c>
    </row>
    <row r="8" spans="1:15" ht="30" x14ac:dyDescent="0.25">
      <c r="A8" s="2">
        <v>5</v>
      </c>
      <c r="B8" s="156" t="s">
        <v>1318</v>
      </c>
      <c r="C8" s="23" t="s">
        <v>1</v>
      </c>
      <c r="D8" s="23" t="s">
        <v>14</v>
      </c>
      <c r="E8" s="156" t="s">
        <v>1319</v>
      </c>
      <c r="F8" s="156" t="s">
        <v>1320</v>
      </c>
      <c r="G8" s="2" t="s">
        <v>1</v>
      </c>
      <c r="H8" s="2" t="s">
        <v>1</v>
      </c>
      <c r="I8" s="2" t="s">
        <v>1</v>
      </c>
      <c r="J8" s="9">
        <v>1</v>
      </c>
      <c r="K8" s="2" t="s">
        <v>14</v>
      </c>
      <c r="L8" s="2" t="s">
        <v>14</v>
      </c>
      <c r="M8" s="2" t="s">
        <v>14</v>
      </c>
      <c r="N8" s="2" t="s">
        <v>14</v>
      </c>
      <c r="O8" s="2" t="s">
        <v>14</v>
      </c>
    </row>
    <row r="9" spans="1:15" ht="30" x14ac:dyDescent="0.25">
      <c r="A9" s="2">
        <v>6</v>
      </c>
      <c r="B9" s="156" t="s">
        <v>1321</v>
      </c>
      <c r="C9" s="23" t="s">
        <v>1</v>
      </c>
      <c r="D9" s="23" t="s">
        <v>14</v>
      </c>
      <c r="E9" s="156" t="s">
        <v>1323</v>
      </c>
      <c r="F9" s="156" t="s">
        <v>1311</v>
      </c>
      <c r="G9" s="2" t="s">
        <v>1</v>
      </c>
      <c r="H9" s="2" t="s">
        <v>1</v>
      </c>
      <c r="I9" s="2" t="s">
        <v>1</v>
      </c>
      <c r="J9" s="9">
        <v>1</v>
      </c>
      <c r="K9" s="2" t="s">
        <v>14</v>
      </c>
      <c r="L9" s="2" t="s">
        <v>14</v>
      </c>
      <c r="M9" s="2" t="s">
        <v>14</v>
      </c>
      <c r="N9" s="2" t="s">
        <v>14</v>
      </c>
      <c r="O9" s="2" t="s">
        <v>14</v>
      </c>
    </row>
    <row r="10" spans="1:15" ht="75" x14ac:dyDescent="0.25">
      <c r="A10" s="2">
        <v>7</v>
      </c>
      <c r="B10" s="156" t="s">
        <v>1324</v>
      </c>
      <c r="C10" s="23" t="s">
        <v>1</v>
      </c>
      <c r="D10" s="23" t="s">
        <v>14</v>
      </c>
      <c r="E10" s="156" t="s">
        <v>1330</v>
      </c>
      <c r="F10" s="156"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5" t="s">
        <v>15</v>
      </c>
      <c r="B1" s="196"/>
      <c r="C1" s="196"/>
    </row>
    <row r="2" spans="1:9" x14ac:dyDescent="0.25">
      <c r="A2" s="197"/>
      <c r="B2" s="198"/>
      <c r="C2" s="198"/>
    </row>
    <row r="3" spans="1:9" ht="30" x14ac:dyDescent="0.25">
      <c r="A3" s="13" t="s">
        <v>1341</v>
      </c>
      <c r="B3" s="13" t="s">
        <v>1322</v>
      </c>
      <c r="C3" s="13" t="s">
        <v>16</v>
      </c>
      <c r="E3" s="201" t="s">
        <v>51</v>
      </c>
      <c r="F3" s="203" t="s">
        <v>52</v>
      </c>
      <c r="G3" s="203"/>
      <c r="H3" s="203"/>
      <c r="I3" s="203"/>
    </row>
    <row r="4" spans="1:9" ht="30" x14ac:dyDescent="0.25">
      <c r="A4" s="2">
        <v>300</v>
      </c>
      <c r="B4" s="14" t="s">
        <v>17</v>
      </c>
      <c r="C4" s="15" t="s">
        <v>18</v>
      </c>
      <c r="E4" s="202"/>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1334</v>
      </c>
      <c r="C14" s="15" t="s">
        <v>20</v>
      </c>
      <c r="E14" s="17">
        <v>23</v>
      </c>
      <c r="F14" s="14" t="s">
        <v>62</v>
      </c>
      <c r="G14" s="15" t="s">
        <v>79</v>
      </c>
      <c r="H14" s="15" t="s">
        <v>77</v>
      </c>
      <c r="I14" s="15" t="s">
        <v>74</v>
      </c>
    </row>
    <row r="15" spans="1:9" x14ac:dyDescent="0.25">
      <c r="A15" s="2">
        <v>200</v>
      </c>
      <c r="B15" s="157" t="s">
        <v>1335</v>
      </c>
      <c r="C15" s="15" t="s">
        <v>20</v>
      </c>
      <c r="E15" s="17">
        <v>23</v>
      </c>
      <c r="F15" s="14" t="s">
        <v>63</v>
      </c>
      <c r="G15" s="15" t="s">
        <v>79</v>
      </c>
      <c r="H15" s="15" t="s">
        <v>77</v>
      </c>
      <c r="I15" s="15" t="s">
        <v>74</v>
      </c>
    </row>
    <row r="16" spans="1:9" x14ac:dyDescent="0.25">
      <c r="A16" s="2">
        <v>200</v>
      </c>
      <c r="B16" s="157" t="s">
        <v>1336</v>
      </c>
      <c r="C16" s="15" t="s">
        <v>20</v>
      </c>
      <c r="E16" s="17">
        <v>10</v>
      </c>
      <c r="F16" s="14" t="s">
        <v>64</v>
      </c>
      <c r="G16" s="15" t="s">
        <v>79</v>
      </c>
      <c r="H16" s="15" t="s">
        <v>77</v>
      </c>
      <c r="I16" s="15" t="s">
        <v>75</v>
      </c>
    </row>
    <row r="17" spans="1:9" x14ac:dyDescent="0.25">
      <c r="A17" s="2">
        <v>200</v>
      </c>
      <c r="B17" s="157" t="s">
        <v>1337</v>
      </c>
      <c r="C17" s="15" t="s">
        <v>20</v>
      </c>
      <c r="E17" s="17">
        <v>9</v>
      </c>
      <c r="F17" s="14" t="s">
        <v>65</v>
      </c>
      <c r="G17" s="15" t="s">
        <v>79</v>
      </c>
      <c r="H17" s="15" t="s">
        <v>77</v>
      </c>
      <c r="I17" s="15" t="s">
        <v>74</v>
      </c>
    </row>
    <row r="18" spans="1:9" x14ac:dyDescent="0.25">
      <c r="A18" s="2">
        <v>200</v>
      </c>
      <c r="B18" s="157"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199" t="s">
        <v>50</v>
      </c>
      <c r="B41" s="200"/>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5"/>
  <sheetViews>
    <sheetView zoomScale="70" zoomScaleNormal="70"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18.5703125" style="37" customWidth="1"/>
    <col min="3" max="3" width="12.7109375" style="37" customWidth="1"/>
    <col min="4" max="4" width="10.42578125" style="37" customWidth="1"/>
    <col min="5" max="5" width="15.42578125" style="34" customWidth="1"/>
    <col min="6" max="6" width="5.140625" style="36" customWidth="1"/>
    <col min="7" max="7" width="5.5703125" style="36" customWidth="1"/>
    <col min="8" max="8" width="13.42578125" style="31" customWidth="1"/>
    <col min="9" max="9" width="11.7109375" style="31" customWidth="1"/>
    <col min="10" max="10" width="12.85546875"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19.140625" style="24" customWidth="1"/>
    <col min="18" max="18" width="24.71093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5" width="13.85546875" style="184" customWidth="1"/>
    <col min="36" max="36" width="11.28515625" style="32" customWidth="1"/>
    <col min="37" max="37" width="13.140625" style="31" customWidth="1"/>
    <col min="38" max="38" width="10.5703125" style="30" customWidth="1"/>
    <col min="39" max="39" width="19" style="29" customWidth="1"/>
    <col min="40" max="40" width="12.42578125" style="31" customWidth="1"/>
    <col min="41" max="41" width="7.7109375" style="25" customWidth="1"/>
    <col min="42" max="42" width="13.7109375" style="27" customWidth="1"/>
    <col min="43" max="43" width="39.140625" style="24" customWidth="1"/>
    <col min="44" max="44" width="13" style="27" customWidth="1"/>
    <col min="45" max="45" width="15.42578125" style="26"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customWidth="1"/>
    <col min="59" max="59" width="14.140625" style="24" customWidth="1"/>
    <col min="60" max="61" width="14" style="27" customWidth="1"/>
    <col min="62" max="62" width="14" style="26" customWidth="1"/>
    <col min="63" max="63" width="14" style="27" customWidth="1"/>
    <col min="64" max="64" width="14" style="24" customWidth="1"/>
    <col min="65" max="65" width="15.42578125" style="24" customWidth="1"/>
    <col min="66" max="66" width="12.140625" style="27" customWidth="1"/>
    <col min="67" max="67" width="12.7109375" style="24" customWidth="1"/>
    <col min="68" max="68" width="12.42578125" style="27" customWidth="1"/>
    <col min="69" max="69" width="25.140625" style="24" customWidth="1"/>
    <col min="70" max="70" width="12.5703125" style="27" customWidth="1"/>
    <col min="71" max="71" width="14.42578125" style="26" customWidth="1"/>
    <col min="72" max="72" width="11.85546875" style="24" customWidth="1"/>
    <col min="73" max="73" width="12.42578125" style="27" customWidth="1"/>
    <col min="74" max="74" width="13.140625" style="188" customWidth="1"/>
    <col min="75" max="75" width="14" style="26" customWidth="1"/>
    <col min="76" max="76" width="14" style="27" customWidth="1"/>
    <col min="77" max="77" width="14" style="24" customWidth="1"/>
    <col min="78" max="78" width="14.42578125" style="24" customWidth="1"/>
    <col min="79" max="79" width="11.85546875" style="27" customWidth="1"/>
    <col min="80" max="80" width="14" style="26" customWidth="1"/>
    <col min="81" max="81" width="14.5703125" style="27" customWidth="1"/>
    <col min="82" max="82" width="18" style="24" customWidth="1"/>
    <col min="83" max="83" width="14.85546875" style="27"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1306</v>
      </c>
      <c r="B1" s="132" t="s">
        <v>1305</v>
      </c>
      <c r="C1" s="132" t="s">
        <v>1304</v>
      </c>
      <c r="D1" s="132" t="s">
        <v>1303</v>
      </c>
      <c r="E1" s="155" t="s">
        <v>1302</v>
      </c>
      <c r="F1" s="154" t="s">
        <v>1301</v>
      </c>
      <c r="G1" s="154" t="s">
        <v>1300</v>
      </c>
      <c r="H1" s="152" t="s">
        <v>1299</v>
      </c>
      <c r="I1" s="152" t="s">
        <v>1298</v>
      </c>
      <c r="J1" s="152" t="s">
        <v>1297</v>
      </c>
      <c r="K1" s="138" t="s">
        <v>1296</v>
      </c>
      <c r="L1" s="132" t="s">
        <v>1295</v>
      </c>
      <c r="M1" s="132" t="s">
        <v>1294</v>
      </c>
      <c r="N1" s="132" t="s">
        <v>1293</v>
      </c>
      <c r="O1" s="132" t="s">
        <v>1292</v>
      </c>
      <c r="P1" s="132" t="s">
        <v>1291</v>
      </c>
      <c r="Q1" s="132" t="s">
        <v>1290</v>
      </c>
      <c r="R1" s="132" t="s">
        <v>1289</v>
      </c>
      <c r="S1" s="132" t="s">
        <v>1288</v>
      </c>
      <c r="T1" s="132" t="s">
        <v>1287</v>
      </c>
      <c r="U1" s="132" t="s">
        <v>1446</v>
      </c>
      <c r="V1" s="132" t="s">
        <v>1447</v>
      </c>
      <c r="W1" s="132" t="s">
        <v>1448</v>
      </c>
      <c r="X1" s="132" t="s">
        <v>1449</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3"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1445</v>
      </c>
      <c r="CP1" s="138"/>
      <c r="CQ1" s="138"/>
      <c r="CR1" s="138"/>
      <c r="CS1" s="138"/>
      <c r="CT1" s="138"/>
    </row>
    <row r="2" spans="1:98" s="48" customFormat="1" ht="16.5" customHeight="1" x14ac:dyDescent="0.3">
      <c r="A2" s="55">
        <v>1</v>
      </c>
      <c r="B2" s="61" t="s">
        <v>1216</v>
      </c>
      <c r="C2" s="61" t="s">
        <v>1218</v>
      </c>
      <c r="D2" s="61" t="s">
        <v>1066</v>
      </c>
      <c r="E2" s="64">
        <v>58423584</v>
      </c>
      <c r="F2" s="175" t="s">
        <v>1423</v>
      </c>
      <c r="G2" s="63"/>
      <c r="H2" s="57">
        <v>43831</v>
      </c>
      <c r="I2" s="57">
        <v>43831</v>
      </c>
      <c r="J2" s="57">
        <v>44196</v>
      </c>
      <c r="K2" s="62">
        <f>+J2-I2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IF(AI2&gt;0,AI2-J2,0)</f>
        <v>0</v>
      </c>
      <c r="AK2" s="57"/>
      <c r="AL2" s="56"/>
      <c r="AM2" s="79"/>
      <c r="AN2" s="57"/>
      <c r="AO2" s="55"/>
      <c r="AP2" s="54"/>
      <c r="AR2" s="54"/>
      <c r="AS2" s="49"/>
      <c r="AU2" s="52"/>
      <c r="AV2" s="52"/>
      <c r="AW2" s="189">
        <f>IF(AV2&gt;0,AV2-AI2,0)</f>
        <v>0</v>
      </c>
      <c r="AX2" s="52"/>
      <c r="AZ2" s="53"/>
      <c r="BA2" s="52"/>
      <c r="BC2" s="52"/>
      <c r="BE2" s="52"/>
      <c r="BF2" s="49"/>
      <c r="BH2" s="52"/>
      <c r="BI2" s="52"/>
      <c r="BJ2" s="189">
        <f>IF(BI2&gt;0,BI2-AV2,0)</f>
        <v>0</v>
      </c>
      <c r="BK2" s="52"/>
      <c r="BN2" s="52"/>
      <c r="BP2" s="52"/>
      <c r="BR2" s="52"/>
      <c r="BS2" s="49"/>
      <c r="BU2" s="52"/>
      <c r="BV2" s="176"/>
      <c r="BW2" s="189">
        <f>IF(BV2&gt;0,BV2-BI2,0)</f>
        <v>0</v>
      </c>
      <c r="BX2" s="52"/>
      <c r="CA2" s="52"/>
      <c r="CB2" s="49"/>
      <c r="CC2" s="52"/>
      <c r="CE2" s="52"/>
      <c r="CF2" s="51">
        <f>+AF2+AS2+BF2+BS2</f>
        <v>0</v>
      </c>
      <c r="CG2" s="51">
        <f>+AJ2+AW2+BJ2+BW2</f>
        <v>0</v>
      </c>
      <c r="CH2" s="50">
        <f>IF(BV2&gt;0,BV2,IF(BI2&gt;0,BI2,IF(AV2&gt;0,AV2,IF(AI2&gt;0,AI2,J2))))</f>
        <v>44196</v>
      </c>
      <c r="CI2" s="51">
        <f>+K2+AJ2+AW2+BJ2+BW2</f>
        <v>365</v>
      </c>
      <c r="CJ2" s="49">
        <f>+E2+AF2+AS2+BF2+BS2</f>
        <v>58423584</v>
      </c>
      <c r="CK2" s="49">
        <v>0</v>
      </c>
      <c r="CL2" s="49">
        <f>+CJ2-CK2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1423</v>
      </c>
      <c r="G3" s="63"/>
      <c r="H3" s="57">
        <v>43831</v>
      </c>
      <c r="I3" s="57">
        <v>43831</v>
      </c>
      <c r="J3" s="57">
        <v>43890</v>
      </c>
      <c r="K3" s="62">
        <f>+J3-I3</f>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ref="AJ3:AJ66" si="0">IF(AI3&gt;0,AI3-J3,0)</f>
        <v>31</v>
      </c>
      <c r="AK3" s="57">
        <v>43889</v>
      </c>
      <c r="AL3" s="56">
        <v>223</v>
      </c>
      <c r="AM3" s="49">
        <v>155782097</v>
      </c>
      <c r="AN3" s="57">
        <v>43886</v>
      </c>
      <c r="AO3" s="55">
        <v>224</v>
      </c>
      <c r="AP3" s="54">
        <v>43889</v>
      </c>
      <c r="AQ3" s="48" t="s">
        <v>1027</v>
      </c>
      <c r="AR3" s="54">
        <v>43900</v>
      </c>
      <c r="AS3" s="49"/>
      <c r="AU3" s="52"/>
      <c r="AV3" s="52"/>
      <c r="AW3" s="189">
        <f t="shared" ref="AW3:AW66" si="1">IF(AV3&gt;0,AV3-AI3,0)</f>
        <v>0</v>
      </c>
      <c r="AX3" s="52"/>
      <c r="AZ3" s="53"/>
      <c r="BA3" s="52"/>
      <c r="BC3" s="52"/>
      <c r="BE3" s="52"/>
      <c r="BF3" s="49"/>
      <c r="BH3" s="52"/>
      <c r="BI3" s="52"/>
      <c r="BJ3" s="189">
        <f t="shared" ref="BJ3:BJ66" si="2">IF(BI3&gt;0,BI3-AV3,0)</f>
        <v>0</v>
      </c>
      <c r="BK3" s="52"/>
      <c r="BN3" s="52"/>
      <c r="BP3" s="52"/>
      <c r="BR3" s="52"/>
      <c r="BS3" s="49"/>
      <c r="BU3" s="52"/>
      <c r="BV3" s="176"/>
      <c r="BW3" s="189">
        <f t="shared" ref="BW3:BW66" si="3">IF(BV3&gt;0,BV3-BI3,0)</f>
        <v>0</v>
      </c>
      <c r="BX3" s="52"/>
      <c r="CA3" s="52"/>
      <c r="CB3" s="49"/>
      <c r="CC3" s="52"/>
      <c r="CE3" s="52"/>
      <c r="CF3" s="51">
        <f t="shared" ref="CF3:CF66" si="4">+AF3+AS3+BF3+BS3</f>
        <v>155782097</v>
      </c>
      <c r="CG3" s="51">
        <f t="shared" ref="CG3:CG66" si="5">+AJ3+AW3+BJ3+BW3</f>
        <v>31</v>
      </c>
      <c r="CH3" s="50">
        <f t="shared" ref="CH3:CH66" si="6">IF(BV3&gt;0,BV3,IF(BI3&gt;0,BI3,IF(AV3&gt;0,AV3,IF(AI3&gt;0,AI3,J3))))</f>
        <v>43921</v>
      </c>
      <c r="CI3" s="51">
        <f t="shared" ref="CI3:CI66" si="7">+K3+AJ3+AW3+BJ3+BW3</f>
        <v>90</v>
      </c>
      <c r="CJ3" s="49">
        <f t="shared" ref="CJ3:CJ66" si="8">+E3+AF3+AS3+BF3+BS3</f>
        <v>555782097</v>
      </c>
      <c r="CK3" s="49">
        <v>541695267</v>
      </c>
      <c r="CL3" s="49">
        <f t="shared" ref="CL3:CL66" si="9">+CJ3-CK3</f>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1423</v>
      </c>
      <c r="G4" s="63"/>
      <c r="H4" s="57">
        <v>43831</v>
      </c>
      <c r="I4" s="57">
        <v>43831</v>
      </c>
      <c r="J4" s="57">
        <v>43890</v>
      </c>
      <c r="K4" s="62">
        <f>+J4-I4</f>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0"/>
        <v>31</v>
      </c>
      <c r="AK4" s="57">
        <v>43889</v>
      </c>
      <c r="AL4" s="56">
        <v>234</v>
      </c>
      <c r="AM4" s="49">
        <v>237000000</v>
      </c>
      <c r="AN4" s="57">
        <v>43887</v>
      </c>
      <c r="AO4" s="55">
        <v>233</v>
      </c>
      <c r="AP4" s="54">
        <v>43889</v>
      </c>
      <c r="AQ4" s="48" t="s">
        <v>1027</v>
      </c>
      <c r="AR4" s="54">
        <v>43896</v>
      </c>
      <c r="AS4" s="49"/>
      <c r="AU4" s="52"/>
      <c r="AV4" s="52"/>
      <c r="AW4" s="189">
        <f t="shared" si="1"/>
        <v>0</v>
      </c>
      <c r="AX4" s="52"/>
      <c r="AZ4" s="53"/>
      <c r="BA4" s="52"/>
      <c r="BC4" s="52"/>
      <c r="BE4" s="52"/>
      <c r="BF4" s="49"/>
      <c r="BH4" s="52"/>
      <c r="BI4" s="52"/>
      <c r="BJ4" s="189">
        <f t="shared" si="2"/>
        <v>0</v>
      </c>
      <c r="BK4" s="52"/>
      <c r="BN4" s="52"/>
      <c r="BP4" s="52"/>
      <c r="BR4" s="52"/>
      <c r="BS4" s="49"/>
      <c r="BU4" s="52"/>
      <c r="BV4" s="176"/>
      <c r="BW4" s="189">
        <f t="shared" si="3"/>
        <v>0</v>
      </c>
      <c r="BX4" s="52"/>
      <c r="CA4" s="52"/>
      <c r="CB4" s="49"/>
      <c r="CC4" s="52"/>
      <c r="CE4" s="52"/>
      <c r="CF4" s="51">
        <f t="shared" si="4"/>
        <v>237000000</v>
      </c>
      <c r="CG4" s="51">
        <f t="shared" si="5"/>
        <v>31</v>
      </c>
      <c r="CH4" s="50">
        <f t="shared" si="6"/>
        <v>43921</v>
      </c>
      <c r="CI4" s="51">
        <f t="shared" si="7"/>
        <v>90</v>
      </c>
      <c r="CJ4" s="49">
        <f t="shared" si="8"/>
        <v>767000000</v>
      </c>
      <c r="CK4" s="49">
        <v>764724131</v>
      </c>
      <c r="CL4" s="49">
        <f t="shared" si="9"/>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1423</v>
      </c>
      <c r="G5" s="83"/>
      <c r="H5" s="73">
        <v>43831</v>
      </c>
      <c r="I5" s="73">
        <v>43831</v>
      </c>
      <c r="J5" s="73">
        <v>43890</v>
      </c>
      <c r="K5" s="80">
        <f t="shared" ref="K5:K38" si="10">+J5-I5</f>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0"/>
        <v>31</v>
      </c>
      <c r="AK5" s="73">
        <v>43889</v>
      </c>
      <c r="AL5" s="72">
        <v>235</v>
      </c>
      <c r="AM5" s="71">
        <v>145000000</v>
      </c>
      <c r="AN5" s="73">
        <v>43887</v>
      </c>
      <c r="AO5" s="67">
        <v>237</v>
      </c>
      <c r="AP5" s="68">
        <v>43889</v>
      </c>
      <c r="AQ5" s="65" t="s">
        <v>1027</v>
      </c>
      <c r="AR5" s="68"/>
      <c r="AS5" s="66"/>
      <c r="AU5" s="68"/>
      <c r="AV5" s="68"/>
      <c r="AW5" s="189">
        <f t="shared" si="1"/>
        <v>0</v>
      </c>
      <c r="AX5" s="68"/>
      <c r="AZ5" s="69"/>
      <c r="BA5" s="68"/>
      <c r="BC5" s="68"/>
      <c r="BE5" s="68"/>
      <c r="BF5" s="66"/>
      <c r="BH5" s="68"/>
      <c r="BI5" s="68"/>
      <c r="BJ5" s="189">
        <f t="shared" si="2"/>
        <v>0</v>
      </c>
      <c r="BK5" s="68"/>
      <c r="BN5" s="68"/>
      <c r="BP5" s="68"/>
      <c r="BR5" s="68"/>
      <c r="BS5" s="66"/>
      <c r="BU5" s="68"/>
      <c r="BV5" s="84"/>
      <c r="BW5" s="189">
        <f t="shared" si="3"/>
        <v>0</v>
      </c>
      <c r="BX5" s="68"/>
      <c r="CA5" s="68"/>
      <c r="CB5" s="66"/>
      <c r="CC5" s="68"/>
      <c r="CE5" s="68"/>
      <c r="CF5" s="51">
        <f t="shared" si="4"/>
        <v>145000000</v>
      </c>
      <c r="CG5" s="51">
        <f t="shared" si="5"/>
        <v>31</v>
      </c>
      <c r="CH5" s="50">
        <f t="shared" si="6"/>
        <v>43921</v>
      </c>
      <c r="CI5" s="51">
        <f t="shared" si="7"/>
        <v>90</v>
      </c>
      <c r="CJ5" s="49">
        <f t="shared" si="8"/>
        <v>545000000</v>
      </c>
      <c r="CK5" s="66">
        <v>531049642</v>
      </c>
      <c r="CL5" s="49">
        <f t="shared" si="9"/>
        <v>13950358</v>
      </c>
      <c r="CM5" s="73">
        <v>43978</v>
      </c>
      <c r="CN5" s="65" t="s">
        <v>974</v>
      </c>
      <c r="CP5" s="66"/>
      <c r="CQ5" s="66"/>
      <c r="CR5" s="66"/>
      <c r="CS5" s="66"/>
      <c r="CT5" s="66"/>
    </row>
    <row r="6" spans="1:98" s="48" customFormat="1" ht="16.5" customHeight="1" x14ac:dyDescent="0.3">
      <c r="A6" s="55">
        <v>5</v>
      </c>
      <c r="B6" s="61" t="s">
        <v>432</v>
      </c>
      <c r="C6" s="61" t="s">
        <v>448</v>
      </c>
      <c r="D6" s="61" t="s">
        <v>1070</v>
      </c>
      <c r="E6" s="64">
        <v>295790000</v>
      </c>
      <c r="F6" s="175" t="s">
        <v>1423</v>
      </c>
      <c r="G6" s="63"/>
      <c r="H6" s="57">
        <v>43831</v>
      </c>
      <c r="I6" s="57">
        <v>43831</v>
      </c>
      <c r="J6" s="57">
        <v>43890</v>
      </c>
      <c r="K6" s="62">
        <f t="shared" si="1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0"/>
        <v>31</v>
      </c>
      <c r="AK6" s="57">
        <v>43889</v>
      </c>
      <c r="AL6" s="56">
        <v>219</v>
      </c>
      <c r="AM6" s="49">
        <v>147895000</v>
      </c>
      <c r="AN6" s="57">
        <v>43886</v>
      </c>
      <c r="AO6" s="55">
        <v>225</v>
      </c>
      <c r="AP6" s="54">
        <v>43889</v>
      </c>
      <c r="AQ6" s="48" t="s">
        <v>1027</v>
      </c>
      <c r="AR6" s="54">
        <v>43895</v>
      </c>
      <c r="AS6" s="49"/>
      <c r="AU6" s="52"/>
      <c r="AV6" s="52"/>
      <c r="AW6" s="189">
        <f t="shared" si="1"/>
        <v>0</v>
      </c>
      <c r="AX6" s="52"/>
      <c r="AZ6" s="53"/>
      <c r="BA6" s="52"/>
      <c r="BC6" s="52"/>
      <c r="BE6" s="52"/>
      <c r="BF6" s="49"/>
      <c r="BH6" s="52"/>
      <c r="BI6" s="52"/>
      <c r="BJ6" s="189">
        <f t="shared" si="2"/>
        <v>0</v>
      </c>
      <c r="BK6" s="52"/>
      <c r="BN6" s="52"/>
      <c r="BP6" s="52"/>
      <c r="BR6" s="52"/>
      <c r="BS6" s="49"/>
      <c r="BU6" s="52"/>
      <c r="BV6" s="176"/>
      <c r="BW6" s="189">
        <f t="shared" si="3"/>
        <v>0</v>
      </c>
      <c r="BX6" s="52"/>
      <c r="CA6" s="52"/>
      <c r="CB6" s="49"/>
      <c r="CC6" s="52"/>
      <c r="CE6" s="52"/>
      <c r="CF6" s="51">
        <f t="shared" si="4"/>
        <v>147895000</v>
      </c>
      <c r="CG6" s="51">
        <f t="shared" si="5"/>
        <v>31</v>
      </c>
      <c r="CH6" s="50">
        <f t="shared" si="6"/>
        <v>43921</v>
      </c>
      <c r="CI6" s="51">
        <f t="shared" si="7"/>
        <v>90</v>
      </c>
      <c r="CJ6" s="49">
        <f t="shared" si="8"/>
        <v>443685000</v>
      </c>
      <c r="CK6" s="49">
        <v>421463808</v>
      </c>
      <c r="CL6" s="49">
        <f t="shared" si="9"/>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1423</v>
      </c>
      <c r="G7" s="83"/>
      <c r="H7" s="73">
        <v>43831</v>
      </c>
      <c r="I7" s="73">
        <v>43831</v>
      </c>
      <c r="J7" s="73">
        <v>43890</v>
      </c>
      <c r="K7" s="80">
        <f t="shared" si="1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0"/>
        <v>31</v>
      </c>
      <c r="AK7" s="73">
        <v>43889</v>
      </c>
      <c r="AL7" s="72">
        <v>220</v>
      </c>
      <c r="AM7" s="71">
        <v>54519475</v>
      </c>
      <c r="AN7" s="73">
        <v>43886</v>
      </c>
      <c r="AO7" s="67">
        <v>215</v>
      </c>
      <c r="AP7" s="68">
        <v>43889</v>
      </c>
      <c r="AQ7" s="65" t="s">
        <v>1027</v>
      </c>
      <c r="AR7" s="68"/>
      <c r="AS7" s="66"/>
      <c r="AU7" s="68"/>
      <c r="AV7" s="68"/>
      <c r="AW7" s="189">
        <f t="shared" si="1"/>
        <v>0</v>
      </c>
      <c r="AX7" s="68"/>
      <c r="AZ7" s="69"/>
      <c r="BA7" s="68"/>
      <c r="BC7" s="68"/>
      <c r="BE7" s="68"/>
      <c r="BF7" s="66"/>
      <c r="BH7" s="68"/>
      <c r="BI7" s="68"/>
      <c r="BJ7" s="189">
        <f t="shared" si="2"/>
        <v>0</v>
      </c>
      <c r="BK7" s="68"/>
      <c r="BN7" s="68"/>
      <c r="BP7" s="68"/>
      <c r="BR7" s="68"/>
      <c r="BS7" s="66"/>
      <c r="BU7" s="68"/>
      <c r="BV7" s="84"/>
      <c r="BW7" s="189">
        <f t="shared" si="3"/>
        <v>0</v>
      </c>
      <c r="BX7" s="68"/>
      <c r="CA7" s="68"/>
      <c r="CB7" s="66"/>
      <c r="CC7" s="68"/>
      <c r="CE7" s="68"/>
      <c r="CF7" s="51">
        <f t="shared" si="4"/>
        <v>54519475</v>
      </c>
      <c r="CG7" s="51">
        <f t="shared" si="5"/>
        <v>31</v>
      </c>
      <c r="CH7" s="50">
        <f t="shared" si="6"/>
        <v>43921</v>
      </c>
      <c r="CI7" s="51">
        <f t="shared" si="7"/>
        <v>90</v>
      </c>
      <c r="CJ7" s="49">
        <f t="shared" si="8"/>
        <v>182246975</v>
      </c>
      <c r="CK7" s="66">
        <v>157777075</v>
      </c>
      <c r="CL7" s="49">
        <f t="shared" si="9"/>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1423</v>
      </c>
      <c r="G8" s="83"/>
      <c r="H8" s="73">
        <v>43831</v>
      </c>
      <c r="I8" s="73">
        <v>43831</v>
      </c>
      <c r="J8" s="73">
        <v>43890</v>
      </c>
      <c r="K8" s="80">
        <f t="shared" si="1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0"/>
        <v>31</v>
      </c>
      <c r="AK8" s="73">
        <v>43889</v>
      </c>
      <c r="AL8" s="72">
        <v>218</v>
      </c>
      <c r="AM8" s="71">
        <v>67225000</v>
      </c>
      <c r="AN8" s="73">
        <v>43886</v>
      </c>
      <c r="AO8" s="67">
        <v>216</v>
      </c>
      <c r="AP8" s="68">
        <v>43889</v>
      </c>
      <c r="AQ8" s="65" t="s">
        <v>1027</v>
      </c>
      <c r="AR8" s="68"/>
      <c r="AS8" s="66"/>
      <c r="AU8" s="68"/>
      <c r="AV8" s="68"/>
      <c r="AW8" s="189">
        <f t="shared" si="1"/>
        <v>0</v>
      </c>
      <c r="AX8" s="68"/>
      <c r="AZ8" s="69"/>
      <c r="BA8" s="68"/>
      <c r="BC8" s="68"/>
      <c r="BE8" s="68"/>
      <c r="BF8" s="66"/>
      <c r="BH8" s="68"/>
      <c r="BI8" s="68"/>
      <c r="BJ8" s="189">
        <f t="shared" si="2"/>
        <v>0</v>
      </c>
      <c r="BK8" s="68"/>
      <c r="BN8" s="68"/>
      <c r="BP8" s="68"/>
      <c r="BR8" s="68"/>
      <c r="BS8" s="66"/>
      <c r="BU8" s="68"/>
      <c r="BV8" s="84"/>
      <c r="BW8" s="189">
        <f t="shared" si="3"/>
        <v>0</v>
      </c>
      <c r="BX8" s="68"/>
      <c r="CA8" s="68"/>
      <c r="CB8" s="66"/>
      <c r="CC8" s="68"/>
      <c r="CE8" s="68"/>
      <c r="CF8" s="51">
        <f t="shared" si="4"/>
        <v>67225000</v>
      </c>
      <c r="CG8" s="51">
        <f t="shared" si="5"/>
        <v>31</v>
      </c>
      <c r="CH8" s="50">
        <f t="shared" si="6"/>
        <v>43921</v>
      </c>
      <c r="CI8" s="51">
        <f t="shared" si="7"/>
        <v>90</v>
      </c>
      <c r="CJ8" s="49">
        <f t="shared" si="8"/>
        <v>201675000</v>
      </c>
      <c r="CK8" s="66">
        <v>197574275</v>
      </c>
      <c r="CL8" s="49">
        <f t="shared" si="9"/>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1423</v>
      </c>
      <c r="G9" s="63"/>
      <c r="H9" s="57">
        <v>43831</v>
      </c>
      <c r="I9" s="57">
        <v>43831</v>
      </c>
      <c r="J9" s="57">
        <v>43890</v>
      </c>
      <c r="K9" s="62">
        <f t="shared" si="1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0"/>
        <v>31</v>
      </c>
      <c r="AK9" s="57">
        <v>43889</v>
      </c>
      <c r="AL9" s="56">
        <v>221</v>
      </c>
      <c r="AM9" s="49">
        <v>18755775</v>
      </c>
      <c r="AN9" s="57">
        <v>43886</v>
      </c>
      <c r="AO9" s="55">
        <v>226</v>
      </c>
      <c r="AP9" s="54">
        <v>43889</v>
      </c>
      <c r="AQ9" s="48" t="s">
        <v>1027</v>
      </c>
      <c r="AR9" s="54">
        <v>43895</v>
      </c>
      <c r="AS9" s="49"/>
      <c r="AU9" s="52"/>
      <c r="AV9" s="52"/>
      <c r="AW9" s="189">
        <f t="shared" si="1"/>
        <v>0</v>
      </c>
      <c r="AX9" s="52"/>
      <c r="AZ9" s="53"/>
      <c r="BA9" s="52"/>
      <c r="BC9" s="52"/>
      <c r="BE9" s="52"/>
      <c r="BF9" s="49"/>
      <c r="BH9" s="52"/>
      <c r="BI9" s="52"/>
      <c r="BJ9" s="189">
        <f t="shared" si="2"/>
        <v>0</v>
      </c>
      <c r="BK9" s="52"/>
      <c r="BN9" s="52"/>
      <c r="BP9" s="52"/>
      <c r="BR9" s="52"/>
      <c r="BS9" s="49"/>
      <c r="BU9" s="52"/>
      <c r="BV9" s="176"/>
      <c r="BW9" s="189">
        <f t="shared" si="3"/>
        <v>0</v>
      </c>
      <c r="BX9" s="52"/>
      <c r="CA9" s="52"/>
      <c r="CB9" s="49"/>
      <c r="CC9" s="52"/>
      <c r="CE9" s="52"/>
      <c r="CF9" s="51">
        <f t="shared" si="4"/>
        <v>18755775</v>
      </c>
      <c r="CG9" s="51">
        <f t="shared" si="5"/>
        <v>31</v>
      </c>
      <c r="CH9" s="50">
        <f t="shared" si="6"/>
        <v>43921</v>
      </c>
      <c r="CI9" s="51">
        <f t="shared" si="7"/>
        <v>90</v>
      </c>
      <c r="CJ9" s="49">
        <f t="shared" si="8"/>
        <v>146483275</v>
      </c>
      <c r="CK9" s="49">
        <v>137609575</v>
      </c>
      <c r="CL9" s="49">
        <f t="shared" si="9"/>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1423</v>
      </c>
      <c r="G10" s="63"/>
      <c r="H10" s="57">
        <v>43831</v>
      </c>
      <c r="I10" s="57">
        <v>43831</v>
      </c>
      <c r="J10" s="57">
        <v>43890</v>
      </c>
      <c r="K10" s="62">
        <f t="shared" si="1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0"/>
        <v>31</v>
      </c>
      <c r="AK10" s="57">
        <v>43889</v>
      </c>
      <c r="AL10" s="56">
        <v>216</v>
      </c>
      <c r="AM10" s="49">
        <v>34419200</v>
      </c>
      <c r="AN10" s="57">
        <v>43886</v>
      </c>
      <c r="AO10" s="55">
        <v>227</v>
      </c>
      <c r="AP10" s="54">
        <v>43889</v>
      </c>
      <c r="AQ10" s="48" t="s">
        <v>1027</v>
      </c>
      <c r="AR10" s="54">
        <v>43895</v>
      </c>
      <c r="AS10" s="49"/>
      <c r="AU10" s="52"/>
      <c r="AV10" s="52"/>
      <c r="AW10" s="189">
        <f t="shared" si="1"/>
        <v>0</v>
      </c>
      <c r="AX10" s="52"/>
      <c r="AZ10" s="53"/>
      <c r="BA10" s="52"/>
      <c r="BC10" s="52"/>
      <c r="BE10" s="52"/>
      <c r="BF10" s="49"/>
      <c r="BH10" s="52"/>
      <c r="BI10" s="52"/>
      <c r="BJ10" s="189">
        <f t="shared" si="2"/>
        <v>0</v>
      </c>
      <c r="BK10" s="52"/>
      <c r="BN10" s="52"/>
      <c r="BP10" s="52"/>
      <c r="BR10" s="52"/>
      <c r="BS10" s="49"/>
      <c r="BU10" s="52"/>
      <c r="BV10" s="176"/>
      <c r="BW10" s="189">
        <f t="shared" si="3"/>
        <v>0</v>
      </c>
      <c r="BX10" s="52"/>
      <c r="CA10" s="52"/>
      <c r="CB10" s="49"/>
      <c r="CC10" s="52"/>
      <c r="CE10" s="52"/>
      <c r="CF10" s="51">
        <f t="shared" si="4"/>
        <v>34419200</v>
      </c>
      <c r="CG10" s="51">
        <f t="shared" si="5"/>
        <v>31</v>
      </c>
      <c r="CH10" s="50">
        <f t="shared" si="6"/>
        <v>43921</v>
      </c>
      <c r="CI10" s="51">
        <f t="shared" si="7"/>
        <v>90</v>
      </c>
      <c r="CJ10" s="49">
        <f t="shared" si="8"/>
        <v>155424200</v>
      </c>
      <c r="CK10" s="49">
        <v>130887075</v>
      </c>
      <c r="CL10" s="49">
        <f t="shared" si="9"/>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1423</v>
      </c>
      <c r="G11" s="106"/>
      <c r="H11" s="73">
        <v>43831</v>
      </c>
      <c r="I11" s="73">
        <v>43831</v>
      </c>
      <c r="J11" s="73">
        <v>43890</v>
      </c>
      <c r="K11" s="80">
        <f t="shared" si="1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0"/>
        <v>0</v>
      </c>
      <c r="AK11" s="73"/>
      <c r="AL11" s="67"/>
      <c r="AM11" s="105"/>
      <c r="AN11" s="181"/>
      <c r="AO11" s="67"/>
      <c r="AP11" s="104"/>
      <c r="AQ11" s="93"/>
      <c r="AR11" s="70"/>
      <c r="AS11" s="102"/>
      <c r="AU11" s="70"/>
      <c r="AV11" s="70"/>
      <c r="AW11" s="189">
        <f t="shared" si="1"/>
        <v>0</v>
      </c>
      <c r="AX11" s="70"/>
      <c r="AZ11" s="103"/>
      <c r="BA11" s="104"/>
      <c r="BC11" s="104"/>
      <c r="BD11" s="93"/>
      <c r="BE11" s="70"/>
      <c r="BF11" s="102"/>
      <c r="BH11" s="70"/>
      <c r="BI11" s="70"/>
      <c r="BJ11" s="189">
        <f t="shared" si="2"/>
        <v>0</v>
      </c>
      <c r="BK11" s="70"/>
      <c r="BN11" s="104"/>
      <c r="BP11" s="104"/>
      <c r="BQ11" s="93"/>
      <c r="BR11" s="70"/>
      <c r="BS11" s="102"/>
      <c r="BU11" s="70"/>
      <c r="BV11" s="95"/>
      <c r="BW11" s="189">
        <f t="shared" si="3"/>
        <v>0</v>
      </c>
      <c r="BX11" s="70"/>
      <c r="CA11" s="104"/>
      <c r="CB11" s="102"/>
      <c r="CC11" s="104"/>
      <c r="CD11" s="93"/>
      <c r="CE11" s="70"/>
      <c r="CF11" s="51">
        <f t="shared" si="4"/>
        <v>0</v>
      </c>
      <c r="CG11" s="51">
        <f t="shared" si="5"/>
        <v>0</v>
      </c>
      <c r="CH11" s="50">
        <f t="shared" si="6"/>
        <v>43890</v>
      </c>
      <c r="CI11" s="51">
        <f t="shared" si="7"/>
        <v>59</v>
      </c>
      <c r="CJ11" s="49">
        <f t="shared" si="8"/>
        <v>22184250</v>
      </c>
      <c r="CK11" s="102">
        <v>22184250</v>
      </c>
      <c r="CL11" s="49">
        <f t="shared" si="9"/>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1423</v>
      </c>
      <c r="G12" s="83"/>
      <c r="H12" s="73">
        <v>43831</v>
      </c>
      <c r="I12" s="73">
        <v>43831</v>
      </c>
      <c r="J12" s="73">
        <v>43890</v>
      </c>
      <c r="K12" s="80">
        <f t="shared" si="1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0"/>
        <v>31</v>
      </c>
      <c r="AK12" s="73">
        <v>43889</v>
      </c>
      <c r="AL12" s="72"/>
      <c r="AM12" s="71"/>
      <c r="AN12" s="73"/>
      <c r="AO12" s="67"/>
      <c r="AP12" s="68"/>
      <c r="AQ12" s="65" t="s">
        <v>1027</v>
      </c>
      <c r="AR12" s="68"/>
      <c r="AS12" s="66"/>
      <c r="AU12" s="68"/>
      <c r="AV12" s="68"/>
      <c r="AW12" s="189">
        <f t="shared" si="1"/>
        <v>0</v>
      </c>
      <c r="AX12" s="68"/>
      <c r="AZ12" s="69"/>
      <c r="BA12" s="68"/>
      <c r="BC12" s="68"/>
      <c r="BE12" s="68"/>
      <c r="BF12" s="66"/>
      <c r="BH12" s="68"/>
      <c r="BI12" s="68"/>
      <c r="BJ12" s="189">
        <f t="shared" si="2"/>
        <v>0</v>
      </c>
      <c r="BK12" s="68"/>
      <c r="BN12" s="68"/>
      <c r="BP12" s="68"/>
      <c r="BR12" s="68"/>
      <c r="BS12" s="66"/>
      <c r="BU12" s="68"/>
      <c r="BV12" s="84"/>
      <c r="BW12" s="189">
        <f t="shared" si="3"/>
        <v>0</v>
      </c>
      <c r="BX12" s="68"/>
      <c r="CA12" s="68"/>
      <c r="CB12" s="66"/>
      <c r="CC12" s="68"/>
      <c r="CE12" s="68"/>
      <c r="CF12" s="51">
        <f t="shared" si="4"/>
        <v>100703050</v>
      </c>
      <c r="CG12" s="51">
        <f t="shared" si="5"/>
        <v>31</v>
      </c>
      <c r="CH12" s="50">
        <f t="shared" si="6"/>
        <v>43921</v>
      </c>
      <c r="CI12" s="51">
        <f t="shared" si="7"/>
        <v>90</v>
      </c>
      <c r="CJ12" s="49">
        <f t="shared" si="8"/>
        <v>302378050</v>
      </c>
      <c r="CK12" s="66">
        <v>291420375</v>
      </c>
      <c r="CL12" s="49">
        <f t="shared" si="9"/>
        <v>10957675</v>
      </c>
      <c r="CM12" s="73">
        <v>43934</v>
      </c>
      <c r="CN12" s="65" t="s">
        <v>974</v>
      </c>
      <c r="CP12" s="66"/>
      <c r="CQ12" s="66"/>
      <c r="CR12" s="66"/>
      <c r="CS12" s="66"/>
      <c r="CT12" s="66"/>
    </row>
    <row r="13" spans="1:98" s="48" customFormat="1" ht="16.5" customHeight="1" x14ac:dyDescent="0.3">
      <c r="A13" s="55">
        <v>12</v>
      </c>
      <c r="B13" s="61" t="s">
        <v>352</v>
      </c>
      <c r="C13" s="61" t="s">
        <v>1191</v>
      </c>
      <c r="D13" s="61" t="s">
        <v>1070</v>
      </c>
      <c r="E13" s="64">
        <v>62000000</v>
      </c>
      <c r="F13" s="175" t="s">
        <v>1423</v>
      </c>
      <c r="G13" s="63"/>
      <c r="H13" s="57">
        <v>43831</v>
      </c>
      <c r="I13" s="57">
        <v>43831</v>
      </c>
      <c r="J13" s="57">
        <v>43890</v>
      </c>
      <c r="K13" s="62">
        <f t="shared" si="1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0"/>
        <v>31</v>
      </c>
      <c r="AK13" s="57">
        <v>43889</v>
      </c>
      <c r="AL13" s="56">
        <v>224</v>
      </c>
      <c r="AM13" s="49">
        <v>22258379</v>
      </c>
      <c r="AN13" s="57">
        <v>43886</v>
      </c>
      <c r="AO13" s="55">
        <v>228</v>
      </c>
      <c r="AP13" s="54">
        <v>43889</v>
      </c>
      <c r="AQ13" s="48" t="s">
        <v>1027</v>
      </c>
      <c r="AR13" s="54">
        <v>43903</v>
      </c>
      <c r="AS13" s="49"/>
      <c r="AU13" s="52"/>
      <c r="AV13" s="52"/>
      <c r="AW13" s="189">
        <f t="shared" si="1"/>
        <v>0</v>
      </c>
      <c r="AX13" s="52"/>
      <c r="AZ13" s="53"/>
      <c r="BA13" s="52"/>
      <c r="BC13" s="52"/>
      <c r="BE13" s="52"/>
      <c r="BF13" s="49"/>
      <c r="BH13" s="52"/>
      <c r="BI13" s="52"/>
      <c r="BJ13" s="189">
        <f t="shared" si="2"/>
        <v>0</v>
      </c>
      <c r="BK13" s="52"/>
      <c r="BN13" s="52"/>
      <c r="BP13" s="52"/>
      <c r="BR13" s="52"/>
      <c r="BS13" s="49"/>
      <c r="BU13" s="52"/>
      <c r="BV13" s="176"/>
      <c r="BW13" s="189">
        <f t="shared" si="3"/>
        <v>0</v>
      </c>
      <c r="BX13" s="52"/>
      <c r="CA13" s="52"/>
      <c r="CB13" s="49"/>
      <c r="CC13" s="52"/>
      <c r="CE13" s="52"/>
      <c r="CF13" s="51">
        <f t="shared" si="4"/>
        <v>22258379</v>
      </c>
      <c r="CG13" s="51">
        <f t="shared" si="5"/>
        <v>31</v>
      </c>
      <c r="CH13" s="50">
        <f t="shared" si="6"/>
        <v>43921</v>
      </c>
      <c r="CI13" s="51">
        <f t="shared" si="7"/>
        <v>90</v>
      </c>
      <c r="CJ13" s="49">
        <f t="shared" si="8"/>
        <v>84258379</v>
      </c>
      <c r="CK13" s="49">
        <v>84021438</v>
      </c>
      <c r="CL13" s="49">
        <f t="shared" si="9"/>
        <v>236941</v>
      </c>
      <c r="CM13" s="178">
        <v>43921</v>
      </c>
      <c r="CN13" s="48" t="s">
        <v>1346</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1423</v>
      </c>
      <c r="G14" s="83"/>
      <c r="H14" s="73">
        <v>43831</v>
      </c>
      <c r="I14" s="73">
        <v>43831</v>
      </c>
      <c r="J14" s="73">
        <v>43890</v>
      </c>
      <c r="K14" s="80">
        <f t="shared" si="1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0"/>
        <v>31</v>
      </c>
      <c r="AK14" s="73">
        <v>43889</v>
      </c>
      <c r="AL14" s="72">
        <v>225</v>
      </c>
      <c r="AM14" s="71">
        <v>80108421</v>
      </c>
      <c r="AN14" s="73">
        <v>43886</v>
      </c>
      <c r="AO14" s="67">
        <v>218</v>
      </c>
      <c r="AP14" s="68">
        <v>43889</v>
      </c>
      <c r="AQ14" s="65" t="s">
        <v>1027</v>
      </c>
      <c r="AR14" s="68"/>
      <c r="AS14" s="66"/>
      <c r="AU14" s="68"/>
      <c r="AV14" s="68"/>
      <c r="AW14" s="189">
        <f t="shared" si="1"/>
        <v>0</v>
      </c>
      <c r="AX14" s="68"/>
      <c r="AZ14" s="69"/>
      <c r="BA14" s="68"/>
      <c r="BC14" s="68"/>
      <c r="BE14" s="68"/>
      <c r="BF14" s="66"/>
      <c r="BH14" s="68"/>
      <c r="BI14" s="68"/>
      <c r="BJ14" s="189">
        <f t="shared" si="2"/>
        <v>0</v>
      </c>
      <c r="BK14" s="68"/>
      <c r="BM14" s="66"/>
      <c r="BN14" s="68"/>
      <c r="BO14" s="68"/>
      <c r="BP14" s="68"/>
      <c r="BR14" s="68"/>
      <c r="BS14" s="66"/>
      <c r="BU14" s="68"/>
      <c r="BV14" s="84"/>
      <c r="BW14" s="189">
        <f t="shared" si="3"/>
        <v>0</v>
      </c>
      <c r="BX14" s="68"/>
      <c r="CA14" s="68"/>
      <c r="CB14" s="66"/>
      <c r="CC14" s="68"/>
      <c r="CE14" s="68"/>
      <c r="CF14" s="51">
        <f t="shared" si="4"/>
        <v>80108421</v>
      </c>
      <c r="CG14" s="51">
        <f t="shared" si="5"/>
        <v>31</v>
      </c>
      <c r="CH14" s="50">
        <f t="shared" si="6"/>
        <v>43921</v>
      </c>
      <c r="CI14" s="51">
        <f t="shared" si="7"/>
        <v>90</v>
      </c>
      <c r="CJ14" s="49">
        <f t="shared" si="8"/>
        <v>246108421</v>
      </c>
      <c r="CK14" s="66">
        <v>241458524</v>
      </c>
      <c r="CL14" s="49">
        <f t="shared" si="9"/>
        <v>4649897</v>
      </c>
      <c r="CM14" s="73">
        <v>43921</v>
      </c>
      <c r="CN14" s="65" t="s">
        <v>974</v>
      </c>
      <c r="CP14" s="66"/>
      <c r="CQ14" s="66"/>
      <c r="CR14" s="66"/>
      <c r="CS14" s="66"/>
      <c r="CT14" s="66"/>
    </row>
    <row r="15" spans="1:98" s="65" customFormat="1" ht="16.5" customHeight="1" x14ac:dyDescent="0.3">
      <c r="A15" s="67">
        <v>14</v>
      </c>
      <c r="B15" s="78" t="s">
        <v>1113</v>
      </c>
      <c r="C15" s="78" t="s">
        <v>1187</v>
      </c>
      <c r="D15" s="78" t="s">
        <v>1107</v>
      </c>
      <c r="E15" s="75">
        <v>94000000</v>
      </c>
      <c r="F15" s="175" t="s">
        <v>1423</v>
      </c>
      <c r="G15" s="83"/>
      <c r="H15" s="73">
        <v>43831</v>
      </c>
      <c r="I15" s="73">
        <v>43831</v>
      </c>
      <c r="J15" s="73">
        <v>43890</v>
      </c>
      <c r="K15" s="80">
        <f t="shared" si="1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0"/>
        <v>31</v>
      </c>
      <c r="AK15" s="73">
        <v>43889</v>
      </c>
      <c r="AL15" s="72">
        <v>246</v>
      </c>
      <c r="AM15" s="71">
        <v>46390223</v>
      </c>
      <c r="AN15" s="73">
        <v>43886</v>
      </c>
      <c r="AO15" s="67">
        <v>219</v>
      </c>
      <c r="AP15" s="68">
        <v>43889</v>
      </c>
      <c r="AQ15" s="65" t="s">
        <v>1027</v>
      </c>
      <c r="AR15" s="68"/>
      <c r="AS15" s="66"/>
      <c r="AU15" s="68"/>
      <c r="AV15" s="68"/>
      <c r="AW15" s="189">
        <f t="shared" si="1"/>
        <v>0</v>
      </c>
      <c r="AX15" s="68"/>
      <c r="AZ15" s="69"/>
      <c r="BA15" s="68"/>
      <c r="BC15" s="68"/>
      <c r="BE15" s="68"/>
      <c r="BF15" s="66"/>
      <c r="BH15" s="68"/>
      <c r="BI15" s="68"/>
      <c r="BJ15" s="189">
        <f t="shared" si="2"/>
        <v>0</v>
      </c>
      <c r="BK15" s="68"/>
      <c r="BN15" s="68"/>
      <c r="BP15" s="68"/>
      <c r="BR15" s="68"/>
      <c r="BS15" s="66"/>
      <c r="BU15" s="68"/>
      <c r="BV15" s="84"/>
      <c r="BW15" s="189">
        <f t="shared" si="3"/>
        <v>0</v>
      </c>
      <c r="BX15" s="68"/>
      <c r="CA15" s="68"/>
      <c r="CB15" s="66"/>
      <c r="CC15" s="68"/>
      <c r="CE15" s="68"/>
      <c r="CF15" s="51">
        <f t="shared" si="4"/>
        <v>46390223</v>
      </c>
      <c r="CG15" s="51">
        <f t="shared" si="5"/>
        <v>31</v>
      </c>
      <c r="CH15" s="50">
        <f t="shared" si="6"/>
        <v>43921</v>
      </c>
      <c r="CI15" s="51">
        <f t="shared" si="7"/>
        <v>90</v>
      </c>
      <c r="CJ15" s="49">
        <f t="shared" si="8"/>
        <v>140390223</v>
      </c>
      <c r="CK15" s="66">
        <v>137946036</v>
      </c>
      <c r="CL15" s="49">
        <f t="shared" si="9"/>
        <v>2444187</v>
      </c>
      <c r="CM15" s="73">
        <v>43921</v>
      </c>
      <c r="CN15" s="65" t="s">
        <v>974</v>
      </c>
      <c r="CP15" s="66"/>
      <c r="CQ15" s="66"/>
      <c r="CR15" s="66"/>
      <c r="CS15" s="66"/>
      <c r="CT15" s="66"/>
    </row>
    <row r="16" spans="1:98" s="48" customFormat="1" ht="16.5" customHeight="1" x14ac:dyDescent="0.3">
      <c r="A16" s="55">
        <v>15</v>
      </c>
      <c r="B16" s="61" t="s">
        <v>352</v>
      </c>
      <c r="C16" s="61" t="s">
        <v>590</v>
      </c>
      <c r="D16" s="61" t="s">
        <v>1070</v>
      </c>
      <c r="E16" s="64">
        <v>13000000</v>
      </c>
      <c r="F16" s="175" t="s">
        <v>1423</v>
      </c>
      <c r="G16" s="63"/>
      <c r="H16" s="57">
        <v>43831</v>
      </c>
      <c r="I16" s="57">
        <v>43831</v>
      </c>
      <c r="J16" s="57">
        <v>43890</v>
      </c>
      <c r="K16" s="62">
        <f t="shared" si="1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0"/>
        <v>0</v>
      </c>
      <c r="AK16" s="57"/>
      <c r="AL16" s="56"/>
      <c r="AM16" s="79"/>
      <c r="AN16" s="57"/>
      <c r="AO16" s="55"/>
      <c r="AP16" s="54"/>
      <c r="AR16" s="54"/>
      <c r="AS16" s="49"/>
      <c r="AU16" s="52"/>
      <c r="AV16" s="52"/>
      <c r="AW16" s="189">
        <f t="shared" si="1"/>
        <v>0</v>
      </c>
      <c r="AX16" s="52"/>
      <c r="AZ16" s="53"/>
      <c r="BA16" s="52"/>
      <c r="BC16" s="52"/>
      <c r="BE16" s="52"/>
      <c r="BF16" s="49"/>
      <c r="BH16" s="52"/>
      <c r="BI16" s="52"/>
      <c r="BJ16" s="189">
        <f t="shared" si="2"/>
        <v>0</v>
      </c>
      <c r="BK16" s="52"/>
      <c r="BN16" s="52"/>
      <c r="BP16" s="52"/>
      <c r="BR16" s="52"/>
      <c r="BS16" s="49"/>
      <c r="BU16" s="52"/>
      <c r="BV16" s="176"/>
      <c r="BW16" s="189">
        <f t="shared" si="3"/>
        <v>0</v>
      </c>
      <c r="BX16" s="52"/>
      <c r="CA16" s="52"/>
      <c r="CB16" s="49"/>
      <c r="CC16" s="52"/>
      <c r="CE16" s="52"/>
      <c r="CF16" s="51">
        <f t="shared" si="4"/>
        <v>0</v>
      </c>
      <c r="CG16" s="51">
        <f t="shared" si="5"/>
        <v>0</v>
      </c>
      <c r="CH16" s="50">
        <f t="shared" si="6"/>
        <v>43890</v>
      </c>
      <c r="CI16" s="51">
        <f t="shared" si="7"/>
        <v>59</v>
      </c>
      <c r="CJ16" s="49">
        <f t="shared" si="8"/>
        <v>13000000</v>
      </c>
      <c r="CK16" s="49">
        <v>11733394</v>
      </c>
      <c r="CL16" s="49">
        <f t="shared" si="9"/>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1423</v>
      </c>
      <c r="G17" s="83"/>
      <c r="H17" s="73">
        <v>43831</v>
      </c>
      <c r="I17" s="73">
        <v>43831</v>
      </c>
      <c r="J17" s="73">
        <v>43890</v>
      </c>
      <c r="K17" s="80">
        <f t="shared" si="1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0"/>
        <v>0</v>
      </c>
      <c r="AK17" s="73">
        <v>43861</v>
      </c>
      <c r="AL17" s="72">
        <v>118</v>
      </c>
      <c r="AM17" s="71">
        <v>3546387</v>
      </c>
      <c r="AN17" s="73">
        <v>43859</v>
      </c>
      <c r="AO17" s="67">
        <v>148</v>
      </c>
      <c r="AP17" s="68">
        <v>43861</v>
      </c>
      <c r="AQ17" s="65" t="s">
        <v>767</v>
      </c>
      <c r="AR17" s="68"/>
      <c r="AS17" s="66"/>
      <c r="AU17" s="68"/>
      <c r="AV17" s="68"/>
      <c r="AW17" s="189">
        <f t="shared" si="1"/>
        <v>0</v>
      </c>
      <c r="AX17" s="68"/>
      <c r="AZ17" s="69"/>
      <c r="BA17" s="68"/>
      <c r="BC17" s="68"/>
      <c r="BE17" s="68"/>
      <c r="BF17" s="66"/>
      <c r="BH17" s="68"/>
      <c r="BI17" s="68"/>
      <c r="BJ17" s="189">
        <f t="shared" si="2"/>
        <v>0</v>
      </c>
      <c r="BK17" s="68"/>
      <c r="BN17" s="68"/>
      <c r="BP17" s="68"/>
      <c r="BR17" s="68"/>
      <c r="BS17" s="66"/>
      <c r="BU17" s="68"/>
      <c r="BV17" s="84"/>
      <c r="BW17" s="189">
        <f t="shared" si="3"/>
        <v>0</v>
      </c>
      <c r="BX17" s="68"/>
      <c r="CA17" s="68"/>
      <c r="CB17" s="66"/>
      <c r="CC17" s="68"/>
      <c r="CE17" s="68"/>
      <c r="CF17" s="51">
        <f t="shared" si="4"/>
        <v>3546387</v>
      </c>
      <c r="CG17" s="51">
        <f t="shared" si="5"/>
        <v>0</v>
      </c>
      <c r="CH17" s="50">
        <f t="shared" si="6"/>
        <v>43890</v>
      </c>
      <c r="CI17" s="51">
        <f t="shared" si="7"/>
        <v>59</v>
      </c>
      <c r="CJ17" s="49">
        <f t="shared" si="8"/>
        <v>10746387</v>
      </c>
      <c r="CK17" s="66">
        <v>10649614</v>
      </c>
      <c r="CL17" s="49">
        <f t="shared" si="9"/>
        <v>96773</v>
      </c>
      <c r="CM17" s="73">
        <v>43916</v>
      </c>
      <c r="CN17" s="65" t="s">
        <v>974</v>
      </c>
      <c r="CP17" s="66"/>
      <c r="CQ17" s="66"/>
      <c r="CR17" s="66"/>
      <c r="CS17" s="66"/>
      <c r="CT17" s="66"/>
    </row>
    <row r="18" spans="1:98" s="48" customFormat="1" ht="16.5" customHeight="1" x14ac:dyDescent="0.3">
      <c r="A18" s="55">
        <v>17</v>
      </c>
      <c r="B18" s="61" t="s">
        <v>1181</v>
      </c>
      <c r="C18" s="61" t="s">
        <v>345</v>
      </c>
      <c r="D18" s="61" t="s">
        <v>1070</v>
      </c>
      <c r="E18" s="64">
        <v>146395963</v>
      </c>
      <c r="F18" s="175" t="s">
        <v>1423</v>
      </c>
      <c r="G18" s="63"/>
      <c r="H18" s="57">
        <v>43831</v>
      </c>
      <c r="I18" s="57">
        <v>43831</v>
      </c>
      <c r="J18" s="57">
        <v>43890</v>
      </c>
      <c r="K18" s="62">
        <f t="shared" si="1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0"/>
        <v>31</v>
      </c>
      <c r="AK18" s="57">
        <v>43889</v>
      </c>
      <c r="AL18" s="56">
        <v>208</v>
      </c>
      <c r="AM18" s="49">
        <v>58000000</v>
      </c>
      <c r="AN18" s="57">
        <v>43885</v>
      </c>
      <c r="AO18" s="55">
        <v>234</v>
      </c>
      <c r="AP18" s="54">
        <v>43889</v>
      </c>
      <c r="AQ18" s="48" t="s">
        <v>1027</v>
      </c>
      <c r="AR18" s="54">
        <v>43899</v>
      </c>
      <c r="AS18" s="49">
        <v>0</v>
      </c>
      <c r="AT18" s="48" t="s">
        <v>1174</v>
      </c>
      <c r="AU18" s="52">
        <v>43922</v>
      </c>
      <c r="AV18" s="52">
        <v>43923</v>
      </c>
      <c r="AW18" s="189">
        <f t="shared" si="1"/>
        <v>2</v>
      </c>
      <c r="AX18" s="52">
        <v>43921</v>
      </c>
      <c r="AZ18" s="53"/>
      <c r="BA18" s="52"/>
      <c r="BC18" s="52"/>
      <c r="BD18" s="48" t="s">
        <v>1173</v>
      </c>
      <c r="BE18" s="52">
        <v>43923</v>
      </c>
      <c r="BF18" s="49"/>
      <c r="BH18" s="52"/>
      <c r="BI18" s="52"/>
      <c r="BJ18" s="189">
        <f t="shared" si="2"/>
        <v>0</v>
      </c>
      <c r="BK18" s="52"/>
      <c r="BN18" s="52"/>
      <c r="BP18" s="52"/>
      <c r="BR18" s="52"/>
      <c r="BS18" s="49"/>
      <c r="BU18" s="52"/>
      <c r="BV18" s="176"/>
      <c r="BW18" s="189">
        <f t="shared" si="3"/>
        <v>0</v>
      </c>
      <c r="BX18" s="52"/>
      <c r="CA18" s="52"/>
      <c r="CB18" s="49"/>
      <c r="CC18" s="52"/>
      <c r="CE18" s="52"/>
      <c r="CF18" s="51">
        <f t="shared" si="4"/>
        <v>58000000</v>
      </c>
      <c r="CG18" s="51">
        <f t="shared" si="5"/>
        <v>33</v>
      </c>
      <c r="CH18" s="50">
        <f t="shared" si="6"/>
        <v>43923</v>
      </c>
      <c r="CI18" s="51">
        <f t="shared" si="7"/>
        <v>92</v>
      </c>
      <c r="CJ18" s="49">
        <f t="shared" si="8"/>
        <v>204395963</v>
      </c>
      <c r="CK18" s="49">
        <f>62881804+63843505+65642334+4237959</f>
        <v>196605602</v>
      </c>
      <c r="CL18" s="49">
        <f t="shared" si="9"/>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1423</v>
      </c>
      <c r="G19" s="63"/>
      <c r="H19" s="57">
        <v>43831</v>
      </c>
      <c r="I19" s="57">
        <v>43850</v>
      </c>
      <c r="J19" s="57">
        <v>43890</v>
      </c>
      <c r="K19" s="62">
        <f t="shared" si="1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0"/>
        <v>0</v>
      </c>
      <c r="AK19" s="57"/>
      <c r="AL19" s="56"/>
      <c r="AM19" s="79"/>
      <c r="AN19" s="57"/>
      <c r="AO19" s="55"/>
      <c r="AP19" s="54"/>
      <c r="AR19" s="54"/>
      <c r="AS19" s="49"/>
      <c r="AU19" s="52"/>
      <c r="AV19" s="52"/>
      <c r="AW19" s="189">
        <f t="shared" si="1"/>
        <v>0</v>
      </c>
      <c r="AX19" s="52"/>
      <c r="AZ19" s="53"/>
      <c r="BA19" s="52"/>
      <c r="BC19" s="52"/>
      <c r="BE19" s="52"/>
      <c r="BF19" s="49"/>
      <c r="BH19" s="52"/>
      <c r="BI19" s="52"/>
      <c r="BJ19" s="189">
        <f t="shared" si="2"/>
        <v>0</v>
      </c>
      <c r="BK19" s="52"/>
      <c r="BN19" s="52"/>
      <c r="BP19" s="52"/>
      <c r="BR19" s="52"/>
      <c r="BS19" s="49"/>
      <c r="BU19" s="52"/>
      <c r="BV19" s="176"/>
      <c r="BW19" s="189">
        <f t="shared" si="3"/>
        <v>0</v>
      </c>
      <c r="BX19" s="52"/>
      <c r="CA19" s="52"/>
      <c r="CB19" s="49"/>
      <c r="CC19" s="52"/>
      <c r="CE19" s="52"/>
      <c r="CF19" s="51">
        <f t="shared" si="4"/>
        <v>0</v>
      </c>
      <c r="CG19" s="51">
        <f t="shared" si="5"/>
        <v>0</v>
      </c>
      <c r="CH19" s="50">
        <f t="shared" si="6"/>
        <v>43890</v>
      </c>
      <c r="CI19" s="51">
        <f t="shared" si="7"/>
        <v>40</v>
      </c>
      <c r="CJ19" s="49">
        <f t="shared" si="8"/>
        <v>32268000</v>
      </c>
      <c r="CK19" s="49">
        <v>6050250</v>
      </c>
      <c r="CL19" s="49">
        <f t="shared" si="9"/>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1423</v>
      </c>
      <c r="G20" s="63"/>
      <c r="H20" s="57">
        <v>43831</v>
      </c>
      <c r="I20" s="57">
        <v>43831</v>
      </c>
      <c r="J20" s="57">
        <v>43890</v>
      </c>
      <c r="K20" s="62">
        <f t="shared" si="1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0"/>
        <v>0</v>
      </c>
      <c r="AK20" s="57"/>
      <c r="AL20" s="56"/>
      <c r="AM20" s="79"/>
      <c r="AN20" s="57"/>
      <c r="AO20" s="55"/>
      <c r="AP20" s="54"/>
      <c r="AR20" s="54"/>
      <c r="AS20" s="49"/>
      <c r="AU20" s="52"/>
      <c r="AV20" s="52"/>
      <c r="AW20" s="189">
        <f t="shared" si="1"/>
        <v>0</v>
      </c>
      <c r="AX20" s="52"/>
      <c r="AZ20" s="53"/>
      <c r="BA20" s="52"/>
      <c r="BC20" s="52"/>
      <c r="BE20" s="52"/>
      <c r="BF20" s="49"/>
      <c r="BH20" s="52"/>
      <c r="BI20" s="52"/>
      <c r="BJ20" s="189">
        <f t="shared" si="2"/>
        <v>0</v>
      </c>
      <c r="BK20" s="52"/>
      <c r="BN20" s="52"/>
      <c r="BP20" s="52"/>
      <c r="BR20" s="52"/>
      <c r="BS20" s="49"/>
      <c r="BU20" s="52"/>
      <c r="BV20" s="176"/>
      <c r="BW20" s="189">
        <f t="shared" si="3"/>
        <v>0</v>
      </c>
      <c r="BX20" s="52"/>
      <c r="CA20" s="52"/>
      <c r="CB20" s="49"/>
      <c r="CC20" s="52"/>
      <c r="CE20" s="52"/>
      <c r="CF20" s="51">
        <f t="shared" si="4"/>
        <v>0</v>
      </c>
      <c r="CG20" s="51">
        <f t="shared" si="5"/>
        <v>0</v>
      </c>
      <c r="CH20" s="50">
        <f t="shared" si="6"/>
        <v>43890</v>
      </c>
      <c r="CI20" s="51">
        <f t="shared" si="7"/>
        <v>59</v>
      </c>
      <c r="CJ20" s="49">
        <f t="shared" si="8"/>
        <v>35503208</v>
      </c>
      <c r="CK20" s="49">
        <v>35503208</v>
      </c>
      <c r="CL20" s="49">
        <f t="shared" si="9"/>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1423</v>
      </c>
      <c r="G21" s="63"/>
      <c r="H21" s="57">
        <v>43831</v>
      </c>
      <c r="I21" s="57">
        <v>43841</v>
      </c>
      <c r="J21" s="57">
        <v>43890</v>
      </c>
      <c r="K21" s="62">
        <f t="shared" si="1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0"/>
        <v>0</v>
      </c>
      <c r="AK21" s="57"/>
      <c r="AL21" s="56"/>
      <c r="AM21" s="79"/>
      <c r="AN21" s="57"/>
      <c r="AO21" s="55"/>
      <c r="AP21" s="54"/>
      <c r="AR21" s="54"/>
      <c r="AS21" s="49"/>
      <c r="AU21" s="52"/>
      <c r="AV21" s="52"/>
      <c r="AW21" s="189">
        <f t="shared" si="1"/>
        <v>0</v>
      </c>
      <c r="AX21" s="52"/>
      <c r="AZ21" s="53"/>
      <c r="BA21" s="52"/>
      <c r="BC21" s="52"/>
      <c r="BE21" s="52"/>
      <c r="BF21" s="49"/>
      <c r="BH21" s="52"/>
      <c r="BI21" s="52"/>
      <c r="BJ21" s="189">
        <f t="shared" si="2"/>
        <v>0</v>
      </c>
      <c r="BK21" s="52"/>
      <c r="BN21" s="52"/>
      <c r="BP21" s="52"/>
      <c r="BR21" s="52"/>
      <c r="BS21" s="49"/>
      <c r="BU21" s="52"/>
      <c r="BV21" s="176"/>
      <c r="BW21" s="189">
        <f t="shared" si="3"/>
        <v>0</v>
      </c>
      <c r="BX21" s="52"/>
      <c r="CA21" s="52"/>
      <c r="CB21" s="49"/>
      <c r="CC21" s="52"/>
      <c r="CE21" s="52"/>
      <c r="CF21" s="51">
        <f t="shared" si="4"/>
        <v>0</v>
      </c>
      <c r="CG21" s="51">
        <f t="shared" si="5"/>
        <v>0</v>
      </c>
      <c r="CH21" s="50">
        <f t="shared" si="6"/>
        <v>43890</v>
      </c>
      <c r="CI21" s="51">
        <f t="shared" si="7"/>
        <v>49</v>
      </c>
      <c r="CJ21" s="49">
        <f t="shared" si="8"/>
        <v>27696882</v>
      </c>
      <c r="CK21" s="49">
        <v>27696882</v>
      </c>
      <c r="CL21" s="49">
        <f t="shared" si="9"/>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1423</v>
      </c>
      <c r="G22" s="63"/>
      <c r="H22" s="57">
        <v>43831</v>
      </c>
      <c r="I22" s="57">
        <v>43831</v>
      </c>
      <c r="J22" s="57">
        <v>43890</v>
      </c>
      <c r="K22" s="62">
        <f t="shared" si="1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0"/>
        <v>0</v>
      </c>
      <c r="AK22" s="57"/>
      <c r="AL22" s="56"/>
      <c r="AM22" s="79"/>
      <c r="AN22" s="57"/>
      <c r="AO22" s="55"/>
      <c r="AP22" s="54"/>
      <c r="AR22" s="54"/>
      <c r="AS22" s="49"/>
      <c r="AU22" s="52"/>
      <c r="AV22" s="52"/>
      <c r="AW22" s="189">
        <f t="shared" si="1"/>
        <v>0</v>
      </c>
      <c r="AX22" s="52"/>
      <c r="AZ22" s="53"/>
      <c r="BA22" s="52"/>
      <c r="BC22" s="52"/>
      <c r="BE22" s="52"/>
      <c r="BF22" s="49"/>
      <c r="BH22" s="52"/>
      <c r="BI22" s="52"/>
      <c r="BJ22" s="189">
        <f t="shared" si="2"/>
        <v>0</v>
      </c>
      <c r="BK22" s="52"/>
      <c r="BN22" s="52"/>
      <c r="BP22" s="52"/>
      <c r="BR22" s="52"/>
      <c r="BS22" s="49"/>
      <c r="BU22" s="52"/>
      <c r="BV22" s="176"/>
      <c r="BW22" s="189">
        <f t="shared" si="3"/>
        <v>0</v>
      </c>
      <c r="BX22" s="52"/>
      <c r="CA22" s="52"/>
      <c r="CB22" s="49"/>
      <c r="CC22" s="52"/>
      <c r="CE22" s="52"/>
      <c r="CF22" s="51">
        <f t="shared" si="4"/>
        <v>0</v>
      </c>
      <c r="CG22" s="51">
        <f t="shared" si="5"/>
        <v>0</v>
      </c>
      <c r="CH22" s="50">
        <f t="shared" si="6"/>
        <v>43890</v>
      </c>
      <c r="CI22" s="51">
        <f t="shared" si="7"/>
        <v>59</v>
      </c>
      <c r="CJ22" s="49">
        <f t="shared" si="8"/>
        <v>9470012</v>
      </c>
      <c r="CK22" s="49">
        <v>9470012</v>
      </c>
      <c r="CL22" s="49">
        <f t="shared" si="9"/>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1423</v>
      </c>
      <c r="G23" s="63"/>
      <c r="H23" s="57">
        <v>43831</v>
      </c>
      <c r="I23" s="57">
        <v>43831</v>
      </c>
      <c r="J23" s="57">
        <v>43890</v>
      </c>
      <c r="K23" s="62">
        <f t="shared" si="1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0"/>
        <v>0</v>
      </c>
      <c r="AK23" s="57"/>
      <c r="AL23" s="56"/>
      <c r="AM23" s="79"/>
      <c r="AN23" s="57"/>
      <c r="AO23" s="55"/>
      <c r="AP23" s="54"/>
      <c r="AR23" s="54"/>
      <c r="AS23" s="49"/>
      <c r="AU23" s="52"/>
      <c r="AV23" s="52"/>
      <c r="AW23" s="189">
        <f t="shared" si="1"/>
        <v>0</v>
      </c>
      <c r="AX23" s="52"/>
      <c r="AZ23" s="53"/>
      <c r="BA23" s="52"/>
      <c r="BC23" s="52"/>
      <c r="BE23" s="52"/>
      <c r="BF23" s="49"/>
      <c r="BH23" s="52"/>
      <c r="BI23" s="52"/>
      <c r="BJ23" s="189">
        <f t="shared" si="2"/>
        <v>0</v>
      </c>
      <c r="BK23" s="52"/>
      <c r="BN23" s="52"/>
      <c r="BP23" s="52"/>
      <c r="BR23" s="52"/>
      <c r="BS23" s="49"/>
      <c r="BU23" s="52"/>
      <c r="BV23" s="176"/>
      <c r="BW23" s="189">
        <f t="shared" si="3"/>
        <v>0</v>
      </c>
      <c r="BX23" s="52"/>
      <c r="CA23" s="52"/>
      <c r="CB23" s="49"/>
      <c r="CC23" s="52"/>
      <c r="CE23" s="52"/>
      <c r="CF23" s="51">
        <f t="shared" si="4"/>
        <v>0</v>
      </c>
      <c r="CG23" s="51">
        <f t="shared" si="5"/>
        <v>0</v>
      </c>
      <c r="CH23" s="50">
        <f t="shared" si="6"/>
        <v>43890</v>
      </c>
      <c r="CI23" s="51">
        <f t="shared" si="7"/>
        <v>59</v>
      </c>
      <c r="CJ23" s="49">
        <f t="shared" si="8"/>
        <v>28234500</v>
      </c>
      <c r="CK23" s="49">
        <v>28234500</v>
      </c>
      <c r="CL23" s="49">
        <f t="shared" si="9"/>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1423</v>
      </c>
      <c r="G24" s="100"/>
      <c r="H24" s="73">
        <v>43831</v>
      </c>
      <c r="I24" s="73">
        <v>43831</v>
      </c>
      <c r="J24" s="73">
        <v>43890</v>
      </c>
      <c r="K24" s="80">
        <f t="shared" si="1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0"/>
        <v>0</v>
      </c>
      <c r="AK24" s="73"/>
      <c r="AL24" s="67"/>
      <c r="AM24" s="102"/>
      <c r="AN24" s="73"/>
      <c r="AP24" s="70"/>
      <c r="AQ24" s="93"/>
      <c r="AR24" s="70"/>
      <c r="AS24" s="102"/>
      <c r="AU24" s="70"/>
      <c r="AV24" s="70"/>
      <c r="AW24" s="189">
        <f t="shared" si="1"/>
        <v>0</v>
      </c>
      <c r="AX24" s="70"/>
      <c r="AZ24" s="103"/>
      <c r="BA24" s="104"/>
      <c r="BC24" s="104"/>
      <c r="BD24" s="90"/>
      <c r="BE24" s="70"/>
      <c r="BF24" s="102"/>
      <c r="BH24" s="70"/>
      <c r="BI24" s="70"/>
      <c r="BJ24" s="189">
        <f t="shared" si="2"/>
        <v>0</v>
      </c>
      <c r="BK24" s="70"/>
      <c r="BN24" s="104"/>
      <c r="BP24" s="104"/>
      <c r="BQ24" s="93"/>
      <c r="BR24" s="70"/>
      <c r="BS24" s="102"/>
      <c r="BU24" s="70"/>
      <c r="BV24" s="95"/>
      <c r="BW24" s="189">
        <f t="shared" si="3"/>
        <v>0</v>
      </c>
      <c r="BX24" s="70"/>
      <c r="CA24" s="104"/>
      <c r="CB24" s="102"/>
      <c r="CC24" s="104"/>
      <c r="CD24" s="93"/>
      <c r="CE24" s="70"/>
      <c r="CF24" s="51">
        <f t="shared" si="4"/>
        <v>0</v>
      </c>
      <c r="CG24" s="51">
        <f t="shared" si="5"/>
        <v>0</v>
      </c>
      <c r="CH24" s="50">
        <f t="shared" si="6"/>
        <v>43890</v>
      </c>
      <c r="CI24" s="51">
        <f t="shared" si="7"/>
        <v>59</v>
      </c>
      <c r="CJ24" s="49">
        <f t="shared" si="8"/>
        <v>6453600</v>
      </c>
      <c r="CK24" s="102">
        <v>6453600</v>
      </c>
      <c r="CL24" s="49">
        <f t="shared" si="9"/>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1423</v>
      </c>
      <c r="G25" s="106"/>
      <c r="H25" s="73">
        <v>43831</v>
      </c>
      <c r="I25" s="73">
        <v>43831</v>
      </c>
      <c r="J25" s="73">
        <v>43890</v>
      </c>
      <c r="K25" s="80">
        <f t="shared" si="1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0"/>
        <v>0</v>
      </c>
      <c r="AK25" s="73"/>
      <c r="AL25" s="67"/>
      <c r="AM25" s="114"/>
      <c r="AN25" s="181"/>
      <c r="AO25" s="67"/>
      <c r="AP25" s="104"/>
      <c r="AQ25" s="93"/>
      <c r="AR25" s="70"/>
      <c r="AS25" s="102"/>
      <c r="AU25" s="70"/>
      <c r="AV25" s="70"/>
      <c r="AW25" s="189">
        <f t="shared" si="1"/>
        <v>0</v>
      </c>
      <c r="AX25" s="70"/>
      <c r="AZ25" s="103"/>
      <c r="BA25" s="104"/>
      <c r="BC25" s="104"/>
      <c r="BD25" s="93"/>
      <c r="BE25" s="70"/>
      <c r="BF25" s="102"/>
      <c r="BH25" s="70"/>
      <c r="BI25" s="70"/>
      <c r="BJ25" s="189">
        <f t="shared" si="2"/>
        <v>0</v>
      </c>
      <c r="BK25" s="70"/>
      <c r="BN25" s="104"/>
      <c r="BP25" s="104"/>
      <c r="BQ25" s="93"/>
      <c r="BR25" s="70"/>
      <c r="BS25" s="102"/>
      <c r="BU25" s="70"/>
      <c r="BV25" s="95"/>
      <c r="BW25" s="189">
        <f t="shared" si="3"/>
        <v>0</v>
      </c>
      <c r="BX25" s="70"/>
      <c r="CA25" s="104"/>
      <c r="CB25" s="102"/>
      <c r="CC25" s="104"/>
      <c r="CD25" s="93"/>
      <c r="CE25" s="70"/>
      <c r="CF25" s="51">
        <f t="shared" si="4"/>
        <v>0</v>
      </c>
      <c r="CG25" s="51">
        <f t="shared" si="5"/>
        <v>0</v>
      </c>
      <c r="CH25" s="50">
        <f t="shared" si="6"/>
        <v>43890</v>
      </c>
      <c r="CI25" s="51">
        <f t="shared" si="7"/>
        <v>59</v>
      </c>
      <c r="CJ25" s="49">
        <f t="shared" si="8"/>
        <v>25814400</v>
      </c>
      <c r="CK25" s="102">
        <v>25814400</v>
      </c>
      <c r="CL25" s="49">
        <f t="shared" si="9"/>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1423</v>
      </c>
      <c r="G26" s="63"/>
      <c r="H26" s="57">
        <v>43831</v>
      </c>
      <c r="I26" s="57">
        <v>43831</v>
      </c>
      <c r="J26" s="57">
        <v>43890</v>
      </c>
      <c r="K26" s="62">
        <f t="shared" si="1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0"/>
        <v>0</v>
      </c>
      <c r="AK26" s="57"/>
      <c r="AL26" s="56"/>
      <c r="AM26" s="79"/>
      <c r="AN26" s="57"/>
      <c r="AO26" s="55"/>
      <c r="AP26" s="54"/>
      <c r="AR26" s="54"/>
      <c r="AS26" s="49"/>
      <c r="AU26" s="52"/>
      <c r="AV26" s="52"/>
      <c r="AW26" s="189">
        <f t="shared" si="1"/>
        <v>0</v>
      </c>
      <c r="AX26" s="52"/>
      <c r="AZ26" s="53"/>
      <c r="BA26" s="52"/>
      <c r="BC26" s="52"/>
      <c r="BE26" s="52"/>
      <c r="BF26" s="49"/>
      <c r="BH26" s="52"/>
      <c r="BI26" s="52"/>
      <c r="BJ26" s="189">
        <f t="shared" si="2"/>
        <v>0</v>
      </c>
      <c r="BK26" s="52"/>
      <c r="BN26" s="52"/>
      <c r="BP26" s="52"/>
      <c r="BR26" s="52"/>
      <c r="BS26" s="49"/>
      <c r="BU26" s="52"/>
      <c r="BV26" s="176"/>
      <c r="BW26" s="189">
        <f t="shared" si="3"/>
        <v>0</v>
      </c>
      <c r="BX26" s="52"/>
      <c r="CA26" s="52"/>
      <c r="CB26" s="49"/>
      <c r="CC26" s="52"/>
      <c r="CE26" s="52"/>
      <c r="CF26" s="51">
        <f t="shared" si="4"/>
        <v>0</v>
      </c>
      <c r="CG26" s="51">
        <f t="shared" si="5"/>
        <v>0</v>
      </c>
      <c r="CH26" s="50">
        <f t="shared" si="6"/>
        <v>43890</v>
      </c>
      <c r="CI26" s="51">
        <f t="shared" si="7"/>
        <v>59</v>
      </c>
      <c r="CJ26" s="49">
        <f t="shared" si="8"/>
        <v>8067000</v>
      </c>
      <c r="CK26" s="49">
        <v>7361138</v>
      </c>
      <c r="CL26" s="49">
        <f t="shared" si="9"/>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1423</v>
      </c>
      <c r="G27" s="83"/>
      <c r="H27" s="73">
        <v>43831</v>
      </c>
      <c r="I27" s="73">
        <v>43831</v>
      </c>
      <c r="J27" s="73">
        <v>43890</v>
      </c>
      <c r="K27" s="80">
        <f t="shared" si="1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0"/>
        <v>0</v>
      </c>
      <c r="AK27" s="73"/>
      <c r="AL27" s="72"/>
      <c r="AM27" s="71"/>
      <c r="AN27" s="73"/>
      <c r="AO27" s="67"/>
      <c r="AP27" s="68"/>
      <c r="AR27" s="68"/>
      <c r="AS27" s="66"/>
      <c r="AU27" s="68"/>
      <c r="AV27" s="68"/>
      <c r="AW27" s="189">
        <f t="shared" si="1"/>
        <v>0</v>
      </c>
      <c r="AX27" s="68"/>
      <c r="AZ27" s="69"/>
      <c r="BA27" s="68"/>
      <c r="BC27" s="68"/>
      <c r="BE27" s="68"/>
      <c r="BF27" s="66"/>
      <c r="BH27" s="68"/>
      <c r="BI27" s="68"/>
      <c r="BJ27" s="189">
        <f t="shared" si="2"/>
        <v>0</v>
      </c>
      <c r="BK27" s="68"/>
      <c r="BN27" s="68"/>
      <c r="BP27" s="68"/>
      <c r="BR27" s="68"/>
      <c r="BS27" s="66"/>
      <c r="BU27" s="68"/>
      <c r="BV27" s="84"/>
      <c r="BW27" s="189">
        <f t="shared" si="3"/>
        <v>0</v>
      </c>
      <c r="BX27" s="68"/>
      <c r="CA27" s="68"/>
      <c r="CB27" s="66"/>
      <c r="CC27" s="68"/>
      <c r="CE27" s="68"/>
      <c r="CF27" s="51">
        <f t="shared" si="4"/>
        <v>0</v>
      </c>
      <c r="CG27" s="51">
        <f t="shared" si="5"/>
        <v>0</v>
      </c>
      <c r="CH27" s="50">
        <f t="shared" si="6"/>
        <v>43890</v>
      </c>
      <c r="CI27" s="51">
        <f t="shared" si="7"/>
        <v>59</v>
      </c>
      <c r="CJ27" s="49">
        <f t="shared" si="8"/>
        <v>21512000</v>
      </c>
      <c r="CK27" s="66">
        <v>21512000</v>
      </c>
      <c r="CL27" s="49">
        <f t="shared" si="9"/>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1423</v>
      </c>
      <c r="G28" s="100"/>
      <c r="H28" s="73">
        <v>43831</v>
      </c>
      <c r="I28" s="73">
        <v>43831</v>
      </c>
      <c r="J28" s="73">
        <v>43890</v>
      </c>
      <c r="K28" s="80">
        <f t="shared" si="1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0"/>
        <v>0</v>
      </c>
      <c r="AK28" s="73"/>
      <c r="AL28" s="67"/>
      <c r="AM28" s="102"/>
      <c r="AN28" s="73"/>
      <c r="AP28" s="70"/>
      <c r="AQ28" s="93"/>
      <c r="AR28" s="70"/>
      <c r="AS28" s="102"/>
      <c r="AU28" s="70"/>
      <c r="AV28" s="70"/>
      <c r="AW28" s="189">
        <f t="shared" si="1"/>
        <v>0</v>
      </c>
      <c r="AX28" s="70"/>
      <c r="AZ28" s="103"/>
      <c r="BA28" s="104"/>
      <c r="BC28" s="104"/>
      <c r="BD28" s="90"/>
      <c r="BE28" s="70"/>
      <c r="BF28" s="102"/>
      <c r="BH28" s="70"/>
      <c r="BI28" s="70"/>
      <c r="BJ28" s="189">
        <f t="shared" si="2"/>
        <v>0</v>
      </c>
      <c r="BK28" s="70"/>
      <c r="BN28" s="104"/>
      <c r="BP28" s="104"/>
      <c r="BQ28" s="93"/>
      <c r="BR28" s="70"/>
      <c r="BS28" s="102"/>
      <c r="BU28" s="70"/>
      <c r="BV28" s="95"/>
      <c r="BW28" s="189">
        <f t="shared" si="3"/>
        <v>0</v>
      </c>
      <c r="BX28" s="70"/>
      <c r="CA28" s="104"/>
      <c r="CB28" s="102"/>
      <c r="CC28" s="104"/>
      <c r="CD28" s="93"/>
      <c r="CE28" s="70"/>
      <c r="CF28" s="51">
        <f t="shared" si="4"/>
        <v>0</v>
      </c>
      <c r="CG28" s="51">
        <f t="shared" si="5"/>
        <v>0</v>
      </c>
      <c r="CH28" s="50">
        <f t="shared" si="6"/>
        <v>43890</v>
      </c>
      <c r="CI28" s="51">
        <f t="shared" si="7"/>
        <v>59</v>
      </c>
      <c r="CJ28" s="49">
        <f t="shared" si="8"/>
        <v>18000000</v>
      </c>
      <c r="CK28" s="102">
        <v>17977800</v>
      </c>
      <c r="CL28" s="49">
        <f t="shared" si="9"/>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1423</v>
      </c>
      <c r="G29" s="100"/>
      <c r="H29" s="73">
        <v>43831</v>
      </c>
      <c r="I29" s="73">
        <v>43831</v>
      </c>
      <c r="J29" s="73">
        <v>43890</v>
      </c>
      <c r="K29" s="80">
        <f t="shared" si="1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0"/>
        <v>0</v>
      </c>
      <c r="AK29" s="73"/>
      <c r="AL29" s="67"/>
      <c r="AM29" s="102"/>
      <c r="AN29" s="73"/>
      <c r="AP29" s="70"/>
      <c r="AQ29" s="93"/>
      <c r="AR29" s="70"/>
      <c r="AS29" s="102"/>
      <c r="AU29" s="70"/>
      <c r="AV29" s="70"/>
      <c r="AW29" s="189">
        <f t="shared" si="1"/>
        <v>0</v>
      </c>
      <c r="AX29" s="70"/>
      <c r="AZ29" s="103"/>
      <c r="BA29" s="104"/>
      <c r="BC29" s="104"/>
      <c r="BD29" s="93"/>
      <c r="BE29" s="70"/>
      <c r="BF29" s="102"/>
      <c r="BH29" s="70"/>
      <c r="BI29" s="70"/>
      <c r="BJ29" s="189">
        <f t="shared" si="2"/>
        <v>0</v>
      </c>
      <c r="BK29" s="70"/>
      <c r="BN29" s="104"/>
      <c r="BP29" s="104"/>
      <c r="BQ29" s="93"/>
      <c r="BR29" s="70"/>
      <c r="BS29" s="102"/>
      <c r="BU29" s="70"/>
      <c r="BV29" s="95"/>
      <c r="BW29" s="189">
        <f t="shared" si="3"/>
        <v>0</v>
      </c>
      <c r="BX29" s="70"/>
      <c r="CA29" s="104"/>
      <c r="CB29" s="102"/>
      <c r="CC29" s="104"/>
      <c r="CD29" s="93"/>
      <c r="CE29" s="70"/>
      <c r="CF29" s="51">
        <f t="shared" si="4"/>
        <v>0</v>
      </c>
      <c r="CG29" s="51">
        <f t="shared" si="5"/>
        <v>0</v>
      </c>
      <c r="CH29" s="50">
        <f t="shared" si="6"/>
        <v>43890</v>
      </c>
      <c r="CI29" s="51">
        <f t="shared" si="7"/>
        <v>59</v>
      </c>
      <c r="CJ29" s="49">
        <f t="shared" si="8"/>
        <v>24000000</v>
      </c>
      <c r="CK29" s="102">
        <v>22853130</v>
      </c>
      <c r="CL29" s="49">
        <f t="shared" si="9"/>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1423</v>
      </c>
      <c r="G30" s="63"/>
      <c r="H30" s="57">
        <v>43831</v>
      </c>
      <c r="I30" s="57">
        <v>43831</v>
      </c>
      <c r="J30" s="57">
        <v>43890</v>
      </c>
      <c r="K30" s="62">
        <f t="shared" si="1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0"/>
        <v>0</v>
      </c>
      <c r="AK30" s="57"/>
      <c r="AL30" s="56"/>
      <c r="AM30" s="79"/>
      <c r="AN30" s="57"/>
      <c r="AO30" s="55"/>
      <c r="AP30" s="54"/>
      <c r="AR30" s="54"/>
      <c r="AS30" s="49"/>
      <c r="AU30" s="52"/>
      <c r="AV30" s="52"/>
      <c r="AW30" s="189">
        <f t="shared" si="1"/>
        <v>0</v>
      </c>
      <c r="AX30" s="52"/>
      <c r="AZ30" s="53"/>
      <c r="BA30" s="52"/>
      <c r="BC30" s="52"/>
      <c r="BE30" s="52"/>
      <c r="BF30" s="49"/>
      <c r="BH30" s="52"/>
      <c r="BI30" s="52"/>
      <c r="BJ30" s="189">
        <f t="shared" si="2"/>
        <v>0</v>
      </c>
      <c r="BK30" s="52"/>
      <c r="BN30" s="52"/>
      <c r="BP30" s="52"/>
      <c r="BR30" s="52"/>
      <c r="BS30" s="49"/>
      <c r="BU30" s="52"/>
      <c r="BV30" s="176"/>
      <c r="BW30" s="189">
        <f t="shared" si="3"/>
        <v>0</v>
      </c>
      <c r="BX30" s="52"/>
      <c r="CA30" s="52"/>
      <c r="CB30" s="49"/>
      <c r="CC30" s="52"/>
      <c r="CE30" s="52"/>
      <c r="CF30" s="51">
        <f t="shared" si="4"/>
        <v>0</v>
      </c>
      <c r="CG30" s="51">
        <f t="shared" si="5"/>
        <v>0</v>
      </c>
      <c r="CH30" s="50">
        <f t="shared" si="6"/>
        <v>43890</v>
      </c>
      <c r="CI30" s="51">
        <f t="shared" si="7"/>
        <v>59</v>
      </c>
      <c r="CJ30" s="49">
        <f t="shared" si="8"/>
        <v>20000000</v>
      </c>
      <c r="CK30" s="49">
        <v>17738767</v>
      </c>
      <c r="CL30" s="49">
        <f t="shared" si="9"/>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1423</v>
      </c>
      <c r="G31" s="63"/>
      <c r="H31" s="57">
        <v>43831</v>
      </c>
      <c r="I31" s="57">
        <v>43831</v>
      </c>
      <c r="J31" s="57">
        <v>44012</v>
      </c>
      <c r="K31" s="62">
        <f t="shared" si="1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0"/>
        <v>0</v>
      </c>
      <c r="AK31" s="57"/>
      <c r="AL31" s="56"/>
      <c r="AM31" s="79"/>
      <c r="AN31" s="57"/>
      <c r="AO31" s="55"/>
      <c r="AP31" s="54"/>
      <c r="AR31" s="54"/>
      <c r="AS31" s="49"/>
      <c r="AU31" s="52"/>
      <c r="AV31" s="52"/>
      <c r="AW31" s="189">
        <f t="shared" si="1"/>
        <v>0</v>
      </c>
      <c r="AX31" s="52"/>
      <c r="AZ31" s="53"/>
      <c r="BA31" s="52"/>
      <c r="BC31" s="52"/>
      <c r="BE31" s="52"/>
      <c r="BF31" s="49"/>
      <c r="BH31" s="52"/>
      <c r="BI31" s="52"/>
      <c r="BJ31" s="189">
        <f t="shared" si="2"/>
        <v>0</v>
      </c>
      <c r="BK31" s="52"/>
      <c r="BN31" s="52"/>
      <c r="BP31" s="52"/>
      <c r="BR31" s="52"/>
      <c r="BS31" s="49"/>
      <c r="BU31" s="52"/>
      <c r="BV31" s="176"/>
      <c r="BW31" s="189">
        <f t="shared" si="3"/>
        <v>0</v>
      </c>
      <c r="BX31" s="52"/>
      <c r="CA31" s="52"/>
      <c r="CB31" s="49"/>
      <c r="CC31" s="52"/>
      <c r="CE31" s="52"/>
      <c r="CF31" s="51">
        <f t="shared" si="4"/>
        <v>0</v>
      </c>
      <c r="CG31" s="51">
        <f t="shared" si="5"/>
        <v>0</v>
      </c>
      <c r="CH31" s="50">
        <f t="shared" si="6"/>
        <v>44012</v>
      </c>
      <c r="CI31" s="51">
        <f t="shared" si="7"/>
        <v>181</v>
      </c>
      <c r="CJ31" s="49">
        <f t="shared" si="8"/>
        <v>119416500</v>
      </c>
      <c r="CK31" s="49">
        <v>119416500</v>
      </c>
      <c r="CL31" s="49">
        <f t="shared" si="9"/>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1423</v>
      </c>
      <c r="G32" s="106"/>
      <c r="H32" s="73">
        <v>43831</v>
      </c>
      <c r="I32" s="73">
        <v>43834</v>
      </c>
      <c r="J32" s="73">
        <v>43890</v>
      </c>
      <c r="K32" s="80">
        <f t="shared" si="1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0"/>
        <v>0</v>
      </c>
      <c r="AK32" s="73"/>
      <c r="AL32" s="67"/>
      <c r="AM32" s="114"/>
      <c r="AN32" s="181"/>
      <c r="AO32" s="67"/>
      <c r="AP32" s="104"/>
      <c r="AQ32" s="93"/>
      <c r="AR32" s="70"/>
      <c r="AS32" s="102"/>
      <c r="AU32" s="70"/>
      <c r="AV32" s="70"/>
      <c r="AW32" s="189">
        <f t="shared" si="1"/>
        <v>0</v>
      </c>
      <c r="AX32" s="70"/>
      <c r="AZ32" s="103"/>
      <c r="BA32" s="104"/>
      <c r="BC32" s="104"/>
      <c r="BD32" s="93"/>
      <c r="BE32" s="70"/>
      <c r="BF32" s="102"/>
      <c r="BH32" s="70"/>
      <c r="BI32" s="70"/>
      <c r="BJ32" s="189">
        <f t="shared" si="2"/>
        <v>0</v>
      </c>
      <c r="BK32" s="70"/>
      <c r="BN32" s="104"/>
      <c r="BP32" s="104"/>
      <c r="BQ32" s="93"/>
      <c r="BR32" s="70"/>
      <c r="BS32" s="102"/>
      <c r="BU32" s="70"/>
      <c r="BV32" s="95"/>
      <c r="BW32" s="189">
        <f t="shared" si="3"/>
        <v>0</v>
      </c>
      <c r="BX32" s="70"/>
      <c r="CA32" s="104"/>
      <c r="CB32" s="102"/>
      <c r="CC32" s="104"/>
      <c r="CD32" s="93"/>
      <c r="CE32" s="70"/>
      <c r="CF32" s="51">
        <f t="shared" si="4"/>
        <v>0</v>
      </c>
      <c r="CG32" s="51">
        <f t="shared" si="5"/>
        <v>0</v>
      </c>
      <c r="CH32" s="50">
        <f t="shared" si="6"/>
        <v>43890</v>
      </c>
      <c r="CI32" s="51">
        <f t="shared" si="7"/>
        <v>56</v>
      </c>
      <c r="CJ32" s="49">
        <f t="shared" si="8"/>
        <v>18000000</v>
      </c>
      <c r="CK32" s="102">
        <v>17310476</v>
      </c>
      <c r="CL32" s="49">
        <f t="shared" si="9"/>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1423</v>
      </c>
      <c r="G33" s="100"/>
      <c r="H33" s="73">
        <v>43831</v>
      </c>
      <c r="I33" s="73">
        <v>43831</v>
      </c>
      <c r="J33" s="73">
        <v>43890</v>
      </c>
      <c r="K33" s="80">
        <f t="shared" si="1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0"/>
        <v>0</v>
      </c>
      <c r="AK33" s="73"/>
      <c r="AL33" s="67"/>
      <c r="AM33" s="89"/>
      <c r="AN33" s="181"/>
      <c r="AP33" s="104"/>
      <c r="AQ33" s="90"/>
      <c r="AR33" s="70"/>
      <c r="AS33" s="102"/>
      <c r="AU33" s="70"/>
      <c r="AV33" s="70"/>
      <c r="AW33" s="189">
        <f t="shared" si="1"/>
        <v>0</v>
      </c>
      <c r="AX33" s="70"/>
      <c r="AZ33" s="103"/>
      <c r="BA33" s="104"/>
      <c r="BC33" s="104"/>
      <c r="BD33" s="93"/>
      <c r="BE33" s="70"/>
      <c r="BF33" s="102"/>
      <c r="BH33" s="70"/>
      <c r="BI33" s="70"/>
      <c r="BJ33" s="189">
        <f t="shared" si="2"/>
        <v>0</v>
      </c>
      <c r="BK33" s="70"/>
      <c r="BN33" s="104"/>
      <c r="BP33" s="104"/>
      <c r="BQ33" s="93"/>
      <c r="BR33" s="70"/>
      <c r="BS33" s="102"/>
      <c r="BU33" s="70"/>
      <c r="BV33" s="95"/>
      <c r="BW33" s="189">
        <f t="shared" si="3"/>
        <v>0</v>
      </c>
      <c r="BX33" s="70"/>
      <c r="CA33" s="104"/>
      <c r="CB33" s="102"/>
      <c r="CC33" s="104"/>
      <c r="CD33" s="93"/>
      <c r="CE33" s="70"/>
      <c r="CF33" s="51">
        <f t="shared" si="4"/>
        <v>0</v>
      </c>
      <c r="CG33" s="51">
        <f t="shared" si="5"/>
        <v>0</v>
      </c>
      <c r="CH33" s="50">
        <f t="shared" si="6"/>
        <v>43890</v>
      </c>
      <c r="CI33" s="51">
        <f t="shared" si="7"/>
        <v>59</v>
      </c>
      <c r="CJ33" s="49">
        <f t="shared" si="8"/>
        <v>9000000</v>
      </c>
      <c r="CK33" s="102">
        <v>8974537</v>
      </c>
      <c r="CL33" s="49">
        <f t="shared" si="9"/>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1423</v>
      </c>
      <c r="G34" s="63"/>
      <c r="H34" s="57">
        <v>43831</v>
      </c>
      <c r="I34" s="57">
        <v>43831</v>
      </c>
      <c r="J34" s="57">
        <v>43890</v>
      </c>
      <c r="K34" s="62">
        <f t="shared" si="1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0"/>
        <v>0</v>
      </c>
      <c r="AK34" s="57"/>
      <c r="AL34" s="56"/>
      <c r="AM34" s="79"/>
      <c r="AN34" s="57"/>
      <c r="AO34" s="55"/>
      <c r="AP34" s="54"/>
      <c r="AR34" s="54"/>
      <c r="AS34" s="49"/>
      <c r="AU34" s="52"/>
      <c r="AV34" s="52"/>
      <c r="AW34" s="189">
        <f t="shared" si="1"/>
        <v>0</v>
      </c>
      <c r="AX34" s="52"/>
      <c r="AZ34" s="53"/>
      <c r="BA34" s="52"/>
      <c r="BC34" s="52"/>
      <c r="BE34" s="52"/>
      <c r="BF34" s="49"/>
      <c r="BH34" s="52"/>
      <c r="BI34" s="52"/>
      <c r="BJ34" s="189">
        <f t="shared" si="2"/>
        <v>0</v>
      </c>
      <c r="BK34" s="52"/>
      <c r="BN34" s="52"/>
      <c r="BP34" s="52"/>
      <c r="BR34" s="52"/>
      <c r="BS34" s="49"/>
      <c r="BU34" s="52"/>
      <c r="BV34" s="176"/>
      <c r="BW34" s="189">
        <f t="shared" si="3"/>
        <v>0</v>
      </c>
      <c r="BX34" s="52"/>
      <c r="CA34" s="52"/>
      <c r="CB34" s="49"/>
      <c r="CC34" s="52"/>
      <c r="CE34" s="52"/>
      <c r="CF34" s="51">
        <f t="shared" si="4"/>
        <v>0</v>
      </c>
      <c r="CG34" s="51">
        <f t="shared" si="5"/>
        <v>0</v>
      </c>
      <c r="CH34" s="50">
        <f t="shared" si="6"/>
        <v>43890</v>
      </c>
      <c r="CI34" s="51">
        <f t="shared" si="7"/>
        <v>59</v>
      </c>
      <c r="CJ34" s="49">
        <f t="shared" si="8"/>
        <v>32268000</v>
      </c>
      <c r="CK34" s="49">
        <v>31394075</v>
      </c>
      <c r="CL34" s="49">
        <f t="shared" si="9"/>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1423</v>
      </c>
      <c r="G35" s="106"/>
      <c r="H35" s="73">
        <v>43831</v>
      </c>
      <c r="I35" s="73">
        <v>43831</v>
      </c>
      <c r="J35" s="73">
        <v>43890</v>
      </c>
      <c r="K35" s="80">
        <f t="shared" si="1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0"/>
        <v>0</v>
      </c>
      <c r="AK35" s="128"/>
      <c r="AL35" s="67"/>
      <c r="AM35" s="114"/>
      <c r="AN35" s="182"/>
      <c r="AO35" s="67"/>
      <c r="AP35" s="91"/>
      <c r="AQ35" s="93"/>
      <c r="AR35" s="91"/>
      <c r="AS35" s="89"/>
      <c r="AU35" s="91"/>
      <c r="AV35" s="91"/>
      <c r="AW35" s="189">
        <f t="shared" si="1"/>
        <v>0</v>
      </c>
      <c r="AX35" s="91"/>
      <c r="AZ35" s="92"/>
      <c r="BA35" s="113"/>
      <c r="BB35" s="65"/>
      <c r="BC35" s="113"/>
      <c r="BD35" s="90"/>
      <c r="BE35" s="91"/>
      <c r="BF35" s="89"/>
      <c r="BH35" s="91"/>
      <c r="BI35" s="91"/>
      <c r="BJ35" s="189">
        <f t="shared" si="2"/>
        <v>0</v>
      </c>
      <c r="BK35" s="91"/>
      <c r="BN35" s="113"/>
      <c r="BP35" s="113"/>
      <c r="BQ35" s="90"/>
      <c r="BR35" s="91"/>
      <c r="BS35" s="89"/>
      <c r="BU35" s="91"/>
      <c r="BV35" s="115"/>
      <c r="BW35" s="189">
        <f t="shared" si="3"/>
        <v>0</v>
      </c>
      <c r="BX35" s="91"/>
      <c r="CA35" s="113"/>
      <c r="CB35" s="89"/>
      <c r="CC35" s="113"/>
      <c r="CD35" s="90"/>
      <c r="CE35" s="91"/>
      <c r="CF35" s="51">
        <f t="shared" si="4"/>
        <v>0</v>
      </c>
      <c r="CG35" s="51">
        <f t="shared" si="5"/>
        <v>0</v>
      </c>
      <c r="CH35" s="50">
        <f t="shared" si="6"/>
        <v>43890</v>
      </c>
      <c r="CI35" s="51">
        <f t="shared" si="7"/>
        <v>59</v>
      </c>
      <c r="CJ35" s="49">
        <f t="shared" si="8"/>
        <v>13109040</v>
      </c>
      <c r="CK35" s="89">
        <v>12640860</v>
      </c>
      <c r="CL35" s="49">
        <f t="shared" si="9"/>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1423</v>
      </c>
      <c r="G36" s="100"/>
      <c r="H36" s="73">
        <v>43831</v>
      </c>
      <c r="I36" s="73">
        <v>43831</v>
      </c>
      <c r="J36" s="73">
        <v>43890</v>
      </c>
      <c r="K36" s="80">
        <f t="shared" si="1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0"/>
        <v>0</v>
      </c>
      <c r="AK36" s="94"/>
      <c r="AL36" s="98"/>
      <c r="AM36" s="89"/>
      <c r="AN36" s="73"/>
      <c r="AP36" s="70"/>
      <c r="AQ36" s="93"/>
      <c r="AR36" s="70"/>
      <c r="AS36" s="89"/>
      <c r="AU36" s="91"/>
      <c r="AV36" s="91"/>
      <c r="AW36" s="189">
        <f t="shared" si="1"/>
        <v>0</v>
      </c>
      <c r="AX36" s="91"/>
      <c r="AZ36" s="92"/>
      <c r="BA36" s="113"/>
      <c r="BC36" s="113"/>
      <c r="BD36" s="90"/>
      <c r="BE36" s="91"/>
      <c r="BF36" s="89"/>
      <c r="BH36" s="91"/>
      <c r="BI36" s="91"/>
      <c r="BJ36" s="189">
        <f t="shared" si="2"/>
        <v>0</v>
      </c>
      <c r="BK36" s="91"/>
      <c r="BN36" s="113"/>
      <c r="BP36" s="113"/>
      <c r="BQ36" s="90"/>
      <c r="BR36" s="91"/>
      <c r="BS36" s="89"/>
      <c r="BU36" s="91"/>
      <c r="BV36" s="115"/>
      <c r="BW36" s="189">
        <f t="shared" si="3"/>
        <v>0</v>
      </c>
      <c r="BX36" s="91"/>
      <c r="CA36" s="113"/>
      <c r="CB36" s="89"/>
      <c r="CC36" s="113"/>
      <c r="CD36" s="90"/>
      <c r="CE36" s="91"/>
      <c r="CF36" s="51">
        <f t="shared" si="4"/>
        <v>0</v>
      </c>
      <c r="CG36" s="51">
        <f t="shared" si="5"/>
        <v>0</v>
      </c>
      <c r="CH36" s="50">
        <f t="shared" si="6"/>
        <v>43890</v>
      </c>
      <c r="CI36" s="51">
        <f t="shared" si="7"/>
        <v>59</v>
      </c>
      <c r="CJ36" s="49">
        <f t="shared" si="8"/>
        <v>32268000</v>
      </c>
      <c r="CK36" s="89">
        <v>27226125</v>
      </c>
      <c r="CL36" s="49">
        <f t="shared" si="9"/>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1423</v>
      </c>
      <c r="G37" s="106"/>
      <c r="H37" s="73">
        <v>43831</v>
      </c>
      <c r="I37" s="73">
        <v>43834</v>
      </c>
      <c r="J37" s="73">
        <v>43890</v>
      </c>
      <c r="K37" s="80">
        <f t="shared" si="1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0"/>
        <v>31</v>
      </c>
      <c r="AK37" s="94">
        <v>43889</v>
      </c>
      <c r="AL37" s="67">
        <v>222</v>
      </c>
      <c r="AM37" s="114">
        <v>350000000</v>
      </c>
      <c r="AN37" s="182">
        <v>43886</v>
      </c>
      <c r="AO37" s="98">
        <v>236</v>
      </c>
      <c r="AP37" s="91">
        <v>43889</v>
      </c>
      <c r="AQ37" s="65" t="s">
        <v>1027</v>
      </c>
      <c r="AR37" s="91"/>
      <c r="AS37" s="89"/>
      <c r="AU37" s="91"/>
      <c r="AV37" s="91"/>
      <c r="AW37" s="189">
        <f t="shared" si="1"/>
        <v>0</v>
      </c>
      <c r="AX37" s="91"/>
      <c r="AZ37" s="92"/>
      <c r="BA37" s="113"/>
      <c r="BC37" s="113"/>
      <c r="BD37" s="90"/>
      <c r="BE37" s="91"/>
      <c r="BF37" s="89"/>
      <c r="BH37" s="91"/>
      <c r="BI37" s="91"/>
      <c r="BJ37" s="189">
        <f t="shared" si="2"/>
        <v>0</v>
      </c>
      <c r="BK37" s="91"/>
      <c r="BN37" s="113"/>
      <c r="BP37" s="113"/>
      <c r="BQ37" s="90"/>
      <c r="BR37" s="91"/>
      <c r="BS37" s="89"/>
      <c r="BU37" s="91"/>
      <c r="BV37" s="115"/>
      <c r="BW37" s="189">
        <f t="shared" si="3"/>
        <v>0</v>
      </c>
      <c r="BX37" s="91"/>
      <c r="CA37" s="113"/>
      <c r="CB37" s="89"/>
      <c r="CC37" s="113"/>
      <c r="CD37" s="90"/>
      <c r="CE37" s="91"/>
      <c r="CF37" s="51">
        <f t="shared" si="4"/>
        <v>350000000</v>
      </c>
      <c r="CG37" s="51">
        <f t="shared" si="5"/>
        <v>31</v>
      </c>
      <c r="CH37" s="50">
        <f t="shared" si="6"/>
        <v>43921</v>
      </c>
      <c r="CI37" s="51">
        <f t="shared" si="7"/>
        <v>87</v>
      </c>
      <c r="CJ37" s="49">
        <f t="shared" si="8"/>
        <v>1050000000</v>
      </c>
      <c r="CK37" s="89">
        <v>1024466509</v>
      </c>
      <c r="CL37" s="49">
        <f t="shared" si="9"/>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1423</v>
      </c>
      <c r="G38" s="63"/>
      <c r="H38" s="57">
        <v>43831</v>
      </c>
      <c r="I38" s="57">
        <v>43832</v>
      </c>
      <c r="J38" s="57">
        <v>43890</v>
      </c>
      <c r="K38" s="62">
        <f t="shared" si="1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0"/>
        <v>30</v>
      </c>
      <c r="AK38" s="57">
        <v>43889</v>
      </c>
      <c r="AL38" s="56">
        <v>155</v>
      </c>
      <c r="AM38" s="49">
        <v>100000000</v>
      </c>
      <c r="AN38" s="57">
        <v>43878</v>
      </c>
      <c r="AO38" s="55">
        <v>168</v>
      </c>
      <c r="AP38" s="54">
        <v>43889</v>
      </c>
      <c r="AQ38" s="48" t="s">
        <v>1027</v>
      </c>
      <c r="AR38" s="54">
        <v>43899</v>
      </c>
      <c r="AS38" s="49">
        <v>0</v>
      </c>
      <c r="AT38" s="48" t="s">
        <v>1127</v>
      </c>
      <c r="AU38" s="52">
        <v>43922</v>
      </c>
      <c r="AV38" s="52">
        <v>43951</v>
      </c>
      <c r="AW38" s="189">
        <f t="shared" si="1"/>
        <v>31</v>
      </c>
      <c r="AX38" s="52">
        <v>43920</v>
      </c>
      <c r="AZ38" s="53"/>
      <c r="BA38" s="52"/>
      <c r="BC38" s="52"/>
      <c r="BD38" s="48" t="s">
        <v>1126</v>
      </c>
      <c r="BE38" s="52">
        <v>43920</v>
      </c>
      <c r="BF38" s="49"/>
      <c r="BH38" s="52"/>
      <c r="BI38" s="52"/>
      <c r="BJ38" s="189">
        <f t="shared" si="2"/>
        <v>0</v>
      </c>
      <c r="BK38" s="52"/>
      <c r="BN38" s="52"/>
      <c r="BP38" s="52"/>
      <c r="BR38" s="52"/>
      <c r="BS38" s="49"/>
      <c r="BU38" s="52"/>
      <c r="BV38" s="176"/>
      <c r="BW38" s="189">
        <f t="shared" si="3"/>
        <v>0</v>
      </c>
      <c r="BX38" s="52"/>
      <c r="CA38" s="52"/>
      <c r="CB38" s="49"/>
      <c r="CC38" s="52"/>
      <c r="CE38" s="52"/>
      <c r="CF38" s="51">
        <f t="shared" si="4"/>
        <v>100000000</v>
      </c>
      <c r="CG38" s="51">
        <f t="shared" si="5"/>
        <v>61</v>
      </c>
      <c r="CH38" s="50">
        <f t="shared" si="6"/>
        <v>43951</v>
      </c>
      <c r="CI38" s="51">
        <f t="shared" si="7"/>
        <v>119</v>
      </c>
      <c r="CJ38" s="49">
        <f t="shared" si="8"/>
        <v>300000000</v>
      </c>
      <c r="CK38" s="49">
        <v>299816938</v>
      </c>
      <c r="CL38" s="49">
        <f t="shared" si="9"/>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1347</v>
      </c>
      <c r="C39" s="37" t="s">
        <v>1347</v>
      </c>
      <c r="E39" s="127">
        <v>0</v>
      </c>
      <c r="F39" s="175" t="s">
        <v>1347</v>
      </c>
      <c r="G39" s="126"/>
      <c r="H39" s="57">
        <v>43831</v>
      </c>
      <c r="I39" s="31"/>
      <c r="J39" s="31"/>
      <c r="K39" s="35"/>
      <c r="N39" s="24"/>
      <c r="O39" s="125"/>
      <c r="P39" s="24"/>
      <c r="R39" s="24"/>
      <c r="T39" s="37" t="s">
        <v>1347</v>
      </c>
      <c r="U39" s="24"/>
      <c r="V39" s="24"/>
      <c r="W39" s="24"/>
      <c r="X39" s="24"/>
      <c r="Y39" s="24"/>
      <c r="Z39" s="25"/>
      <c r="AA39" s="124"/>
      <c r="AB39" s="31"/>
      <c r="AC39" s="25"/>
      <c r="AD39" s="31"/>
      <c r="AE39" s="31"/>
      <c r="AF39" s="118"/>
      <c r="AG39" s="123"/>
      <c r="AH39" s="183"/>
      <c r="AI39" s="184"/>
      <c r="AJ39" s="58">
        <f t="shared" si="0"/>
        <v>0</v>
      </c>
      <c r="AK39" s="31"/>
      <c r="AL39" s="25"/>
      <c r="AM39" s="122"/>
      <c r="AN39" s="185"/>
      <c r="AO39" s="121"/>
      <c r="AP39" s="120"/>
      <c r="AQ39" s="42"/>
      <c r="AR39" s="43"/>
      <c r="AS39" s="118"/>
      <c r="AU39" s="43"/>
      <c r="AV39" s="43"/>
      <c r="AW39" s="189">
        <f t="shared" si="1"/>
        <v>0</v>
      </c>
      <c r="AX39" s="43"/>
      <c r="AZ39" s="119"/>
      <c r="BA39" s="120"/>
      <c r="BC39" s="120"/>
      <c r="BD39" s="42"/>
      <c r="BE39" s="43"/>
      <c r="BF39" s="118"/>
      <c r="BH39" s="43"/>
      <c r="BI39" s="43"/>
      <c r="BJ39" s="189">
        <f t="shared" si="2"/>
        <v>0</v>
      </c>
      <c r="BK39" s="43"/>
      <c r="BN39" s="120"/>
      <c r="BP39" s="120"/>
      <c r="BQ39" s="42"/>
      <c r="BR39" s="43"/>
      <c r="BS39" s="118"/>
      <c r="BU39" s="43"/>
      <c r="BV39" s="186"/>
      <c r="BW39" s="189">
        <f t="shared" si="3"/>
        <v>0</v>
      </c>
      <c r="BX39" s="43"/>
      <c r="CA39" s="120"/>
      <c r="CB39" s="118"/>
      <c r="CC39" s="120"/>
      <c r="CD39" s="42"/>
      <c r="CE39" s="43"/>
      <c r="CF39" s="51">
        <f t="shared" si="4"/>
        <v>0</v>
      </c>
      <c r="CG39" s="51">
        <f t="shared" si="5"/>
        <v>0</v>
      </c>
      <c r="CH39" s="50">
        <f t="shared" si="6"/>
        <v>0</v>
      </c>
      <c r="CI39" s="51">
        <f t="shared" si="7"/>
        <v>0</v>
      </c>
      <c r="CJ39" s="49">
        <f t="shared" si="8"/>
        <v>0</v>
      </c>
      <c r="CK39" s="118"/>
      <c r="CL39" s="49">
        <f t="shared" si="9"/>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1423</v>
      </c>
      <c r="G40" s="106"/>
      <c r="H40" s="73">
        <v>43831</v>
      </c>
      <c r="I40" s="73">
        <v>43831</v>
      </c>
      <c r="J40" s="73">
        <v>44196</v>
      </c>
      <c r="K40" s="80">
        <f t="shared" ref="K40:K103" si="11">+J40-I40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0"/>
        <v>0</v>
      </c>
      <c r="AK40" s="94"/>
      <c r="AL40" s="67"/>
      <c r="AM40" s="114"/>
      <c r="AN40" s="182"/>
      <c r="AO40" s="98"/>
      <c r="AP40" s="91"/>
      <c r="AQ40" s="93"/>
      <c r="AR40" s="91"/>
      <c r="AS40" s="89"/>
      <c r="AU40" s="91"/>
      <c r="AV40" s="91"/>
      <c r="AW40" s="189">
        <f t="shared" si="1"/>
        <v>0</v>
      </c>
      <c r="AX40" s="91"/>
      <c r="AZ40" s="92"/>
      <c r="BA40" s="113"/>
      <c r="BC40" s="113"/>
      <c r="BD40" s="90"/>
      <c r="BE40" s="91"/>
      <c r="BF40" s="89"/>
      <c r="BH40" s="91"/>
      <c r="BI40" s="91"/>
      <c r="BJ40" s="189">
        <f t="shared" si="2"/>
        <v>0</v>
      </c>
      <c r="BK40" s="91"/>
      <c r="BN40" s="113"/>
      <c r="BP40" s="113"/>
      <c r="BQ40" s="90"/>
      <c r="BR40" s="91"/>
      <c r="BS40" s="89"/>
      <c r="BU40" s="91"/>
      <c r="BV40" s="115"/>
      <c r="BW40" s="189">
        <f t="shared" si="3"/>
        <v>0</v>
      </c>
      <c r="BX40" s="91"/>
      <c r="CA40" s="113"/>
      <c r="CB40" s="89"/>
      <c r="CC40" s="113"/>
      <c r="CD40" s="90"/>
      <c r="CE40" s="91"/>
      <c r="CF40" s="51">
        <f t="shared" si="4"/>
        <v>0</v>
      </c>
      <c r="CG40" s="51">
        <f t="shared" si="5"/>
        <v>0</v>
      </c>
      <c r="CH40" s="50">
        <f t="shared" si="6"/>
        <v>44196</v>
      </c>
      <c r="CI40" s="51">
        <f t="shared" si="7"/>
        <v>365</v>
      </c>
      <c r="CJ40" s="49">
        <f t="shared" si="8"/>
        <v>100000000</v>
      </c>
      <c r="CK40" s="89"/>
      <c r="CL40" s="49">
        <f t="shared" si="9"/>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1423</v>
      </c>
      <c r="G41" s="83"/>
      <c r="H41" s="73">
        <v>43831</v>
      </c>
      <c r="I41" s="73">
        <v>43831</v>
      </c>
      <c r="J41" s="73">
        <v>43890</v>
      </c>
      <c r="K41" s="80">
        <f t="shared" si="11"/>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0"/>
        <v>31</v>
      </c>
      <c r="AK41" s="94">
        <v>43889</v>
      </c>
      <c r="AL41" s="72">
        <v>249</v>
      </c>
      <c r="AM41" s="71">
        <v>120694395</v>
      </c>
      <c r="AN41" s="73">
        <v>43889</v>
      </c>
      <c r="AO41" s="67">
        <v>220</v>
      </c>
      <c r="AP41" s="68">
        <v>43889</v>
      </c>
      <c r="AQ41" s="65" t="s">
        <v>1027</v>
      </c>
      <c r="AR41" s="68"/>
      <c r="AS41" s="66"/>
      <c r="AU41" s="68"/>
      <c r="AV41" s="68"/>
      <c r="AW41" s="189">
        <f t="shared" si="1"/>
        <v>0</v>
      </c>
      <c r="AX41" s="68"/>
      <c r="AZ41" s="69"/>
      <c r="BA41" s="68"/>
      <c r="BC41" s="68"/>
      <c r="BE41" s="68"/>
      <c r="BF41" s="66"/>
      <c r="BH41" s="68"/>
      <c r="BI41" s="68"/>
      <c r="BJ41" s="189">
        <f t="shared" si="2"/>
        <v>0</v>
      </c>
      <c r="BK41" s="68"/>
      <c r="BN41" s="68"/>
      <c r="BP41" s="68"/>
      <c r="BR41" s="68"/>
      <c r="BS41" s="66"/>
      <c r="BU41" s="68"/>
      <c r="BV41" s="84"/>
      <c r="BW41" s="189">
        <f t="shared" si="3"/>
        <v>0</v>
      </c>
      <c r="BX41" s="68"/>
      <c r="CA41" s="68"/>
      <c r="CB41" s="66"/>
      <c r="CC41" s="68"/>
      <c r="CE41" s="68"/>
      <c r="CF41" s="51">
        <f t="shared" si="4"/>
        <v>120694395</v>
      </c>
      <c r="CG41" s="51">
        <f t="shared" si="5"/>
        <v>31</v>
      </c>
      <c r="CH41" s="50">
        <f t="shared" si="6"/>
        <v>43921</v>
      </c>
      <c r="CI41" s="51">
        <f t="shared" si="7"/>
        <v>90</v>
      </c>
      <c r="CJ41" s="49">
        <f t="shared" si="8"/>
        <v>362083185</v>
      </c>
      <c r="CK41" s="66">
        <v>343330111</v>
      </c>
      <c r="CL41" s="49">
        <f t="shared" si="9"/>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1423</v>
      </c>
      <c r="G42" s="63"/>
      <c r="H42" s="57">
        <v>43831</v>
      </c>
      <c r="I42" s="57">
        <v>43831</v>
      </c>
      <c r="J42" s="57">
        <v>43890</v>
      </c>
      <c r="K42" s="62">
        <f t="shared" si="11"/>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0"/>
        <v>38</v>
      </c>
      <c r="AK42" s="57">
        <v>43889</v>
      </c>
      <c r="AL42" s="56">
        <v>247</v>
      </c>
      <c r="AM42" s="49">
        <v>113364714</v>
      </c>
      <c r="AN42" s="57">
        <v>43889</v>
      </c>
      <c r="AO42" s="55">
        <v>229</v>
      </c>
      <c r="AP42" s="54">
        <v>43889</v>
      </c>
      <c r="AQ42" s="48" t="s">
        <v>1027</v>
      </c>
      <c r="AR42" s="54">
        <v>43896</v>
      </c>
      <c r="AS42" s="49"/>
      <c r="AU42" s="52"/>
      <c r="AV42" s="52"/>
      <c r="AW42" s="189">
        <f t="shared" si="1"/>
        <v>0</v>
      </c>
      <c r="AX42" s="52"/>
      <c r="AZ42" s="53"/>
      <c r="BA42" s="52"/>
      <c r="BC42" s="52"/>
      <c r="BE42" s="52"/>
      <c r="BF42" s="49"/>
      <c r="BH42" s="52"/>
      <c r="BI42" s="52"/>
      <c r="BJ42" s="189">
        <f t="shared" si="2"/>
        <v>0</v>
      </c>
      <c r="BK42" s="52"/>
      <c r="BN42" s="52"/>
      <c r="BP42" s="52"/>
      <c r="BR42" s="52"/>
      <c r="BS42" s="49"/>
      <c r="BU42" s="52"/>
      <c r="BV42" s="176"/>
      <c r="BW42" s="189">
        <f t="shared" si="3"/>
        <v>0</v>
      </c>
      <c r="BX42" s="52"/>
      <c r="CA42" s="52"/>
      <c r="CB42" s="49"/>
      <c r="CC42" s="52"/>
      <c r="CE42" s="52"/>
      <c r="CF42" s="51">
        <f t="shared" si="4"/>
        <v>113364714</v>
      </c>
      <c r="CG42" s="51">
        <f t="shared" si="5"/>
        <v>38</v>
      </c>
      <c r="CH42" s="50">
        <f t="shared" si="6"/>
        <v>43928</v>
      </c>
      <c r="CI42" s="51">
        <f t="shared" si="7"/>
        <v>97</v>
      </c>
      <c r="CJ42" s="49">
        <f t="shared" si="8"/>
        <v>340094142</v>
      </c>
      <c r="CK42" s="49">
        <f>100437667+99906582+102345712+21320316</f>
        <v>324010277</v>
      </c>
      <c r="CL42" s="49">
        <f t="shared" si="9"/>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1423</v>
      </c>
      <c r="G43" s="63"/>
      <c r="H43" s="57">
        <v>43831</v>
      </c>
      <c r="I43" s="57">
        <v>43831</v>
      </c>
      <c r="J43" s="57">
        <v>43890</v>
      </c>
      <c r="K43" s="62">
        <f t="shared" si="11"/>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0"/>
        <v>31</v>
      </c>
      <c r="AK43" s="57">
        <v>43889</v>
      </c>
      <c r="AL43" s="56">
        <v>251</v>
      </c>
      <c r="AM43" s="49">
        <v>19053463</v>
      </c>
      <c r="AN43" s="57">
        <v>43889</v>
      </c>
      <c r="AO43" s="55">
        <v>230</v>
      </c>
      <c r="AP43" s="54">
        <v>43889</v>
      </c>
      <c r="AQ43" s="48" t="s">
        <v>1027</v>
      </c>
      <c r="AR43" s="54">
        <v>43896</v>
      </c>
      <c r="AS43" s="49"/>
      <c r="AU43" s="52"/>
      <c r="AV43" s="52"/>
      <c r="AW43" s="189">
        <f t="shared" si="1"/>
        <v>0</v>
      </c>
      <c r="AX43" s="52"/>
      <c r="AZ43" s="53"/>
      <c r="BA43" s="52"/>
      <c r="BC43" s="52"/>
      <c r="BE43" s="52"/>
      <c r="BF43" s="49"/>
      <c r="BH43" s="52"/>
      <c r="BI43" s="52"/>
      <c r="BJ43" s="189">
        <f t="shared" si="2"/>
        <v>0</v>
      </c>
      <c r="BK43" s="52"/>
      <c r="BN43" s="52"/>
      <c r="BP43" s="52"/>
      <c r="BR43" s="52"/>
      <c r="BS43" s="49"/>
      <c r="BU43" s="52"/>
      <c r="BV43" s="176"/>
      <c r="BW43" s="189">
        <f t="shared" si="3"/>
        <v>0</v>
      </c>
      <c r="BX43" s="52"/>
      <c r="CA43" s="52"/>
      <c r="CB43" s="49"/>
      <c r="CC43" s="52"/>
      <c r="CE43" s="52"/>
      <c r="CF43" s="51">
        <f t="shared" si="4"/>
        <v>19053463</v>
      </c>
      <c r="CG43" s="51">
        <f t="shared" si="5"/>
        <v>31</v>
      </c>
      <c r="CH43" s="50">
        <f t="shared" si="6"/>
        <v>43921</v>
      </c>
      <c r="CI43" s="51">
        <f t="shared" si="7"/>
        <v>90</v>
      </c>
      <c r="CJ43" s="49">
        <f t="shared" si="8"/>
        <v>57160389</v>
      </c>
      <c r="CK43" s="49">
        <v>54872190</v>
      </c>
      <c r="CL43" s="49">
        <f t="shared" si="9"/>
        <v>2288199</v>
      </c>
      <c r="CM43" s="178">
        <v>43921</v>
      </c>
      <c r="CN43" s="48" t="s">
        <v>1444</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1423</v>
      </c>
      <c r="G44" s="100"/>
      <c r="H44" s="73">
        <v>43831</v>
      </c>
      <c r="I44" s="73">
        <v>43831</v>
      </c>
      <c r="J44" s="73">
        <v>43890</v>
      </c>
      <c r="K44" s="80">
        <f t="shared" si="11"/>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0"/>
        <v>31</v>
      </c>
      <c r="AK44" s="94">
        <v>43889</v>
      </c>
      <c r="AL44" s="98">
        <v>237</v>
      </c>
      <c r="AM44" s="89">
        <v>56109434</v>
      </c>
      <c r="AN44" s="73">
        <v>43887</v>
      </c>
      <c r="AO44" s="98">
        <v>221</v>
      </c>
      <c r="AP44" s="70">
        <v>43889</v>
      </c>
      <c r="AQ44" s="65" t="s">
        <v>1027</v>
      </c>
      <c r="AR44" s="70"/>
      <c r="AS44" s="89"/>
      <c r="AU44" s="91"/>
      <c r="AV44" s="91"/>
      <c r="AW44" s="189">
        <f t="shared" si="1"/>
        <v>0</v>
      </c>
      <c r="AX44" s="91"/>
      <c r="AZ44" s="92"/>
      <c r="BA44" s="113"/>
      <c r="BC44" s="113"/>
      <c r="BD44" s="90"/>
      <c r="BE44" s="91"/>
      <c r="BF44" s="89"/>
      <c r="BH44" s="91"/>
      <c r="BI44" s="91"/>
      <c r="BJ44" s="189">
        <f t="shared" si="2"/>
        <v>0</v>
      </c>
      <c r="BK44" s="91"/>
      <c r="BN44" s="113"/>
      <c r="BP44" s="113"/>
      <c r="BQ44" s="90"/>
      <c r="BR44" s="91"/>
      <c r="BS44" s="89"/>
      <c r="BU44" s="91"/>
      <c r="BV44" s="115"/>
      <c r="BW44" s="189">
        <f t="shared" si="3"/>
        <v>0</v>
      </c>
      <c r="BX44" s="91"/>
      <c r="CA44" s="113"/>
      <c r="CB44" s="89"/>
      <c r="CC44" s="113"/>
      <c r="CD44" s="90"/>
      <c r="CE44" s="91"/>
      <c r="CF44" s="51">
        <f t="shared" si="4"/>
        <v>56109434</v>
      </c>
      <c r="CG44" s="51">
        <f t="shared" si="5"/>
        <v>31</v>
      </c>
      <c r="CH44" s="50">
        <f t="shared" si="6"/>
        <v>43921</v>
      </c>
      <c r="CI44" s="51">
        <f t="shared" si="7"/>
        <v>90</v>
      </c>
      <c r="CJ44" s="49">
        <f t="shared" si="8"/>
        <v>170349613</v>
      </c>
      <c r="CK44" s="89">
        <v>168884318</v>
      </c>
      <c r="CL44" s="49">
        <f t="shared" si="9"/>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1423</v>
      </c>
      <c r="G45" s="106"/>
      <c r="H45" s="73">
        <v>43831</v>
      </c>
      <c r="I45" s="73">
        <v>43831</v>
      </c>
      <c r="J45" s="73">
        <v>43890</v>
      </c>
      <c r="K45" s="80">
        <f t="shared" si="11"/>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0"/>
        <v>31</v>
      </c>
      <c r="AK45" s="94">
        <v>43889</v>
      </c>
      <c r="AL45" s="67">
        <v>236</v>
      </c>
      <c r="AM45" s="114">
        <v>43000000</v>
      </c>
      <c r="AN45" s="182">
        <v>43887</v>
      </c>
      <c r="AO45" s="67">
        <v>235</v>
      </c>
      <c r="AP45" s="91">
        <v>43889</v>
      </c>
      <c r="AQ45" s="65" t="s">
        <v>1027</v>
      </c>
      <c r="AR45" s="91"/>
      <c r="AS45" s="89"/>
      <c r="AU45" s="91"/>
      <c r="AV45" s="91"/>
      <c r="AW45" s="189">
        <f t="shared" si="1"/>
        <v>0</v>
      </c>
      <c r="AX45" s="91"/>
      <c r="AZ45" s="92"/>
      <c r="BA45" s="113"/>
      <c r="BC45" s="113"/>
      <c r="BD45" s="90"/>
      <c r="BE45" s="91"/>
      <c r="BF45" s="89"/>
      <c r="BH45" s="91"/>
      <c r="BI45" s="91"/>
      <c r="BJ45" s="189">
        <f t="shared" si="2"/>
        <v>0</v>
      </c>
      <c r="BK45" s="91"/>
      <c r="BN45" s="113"/>
      <c r="BP45" s="113"/>
      <c r="BQ45" s="90"/>
      <c r="BR45" s="91"/>
      <c r="BS45" s="89"/>
      <c r="BU45" s="91"/>
      <c r="BV45" s="115"/>
      <c r="BW45" s="189">
        <f t="shared" si="3"/>
        <v>0</v>
      </c>
      <c r="BX45" s="91"/>
      <c r="CA45" s="113"/>
      <c r="CB45" s="89"/>
      <c r="CC45" s="113"/>
      <c r="CD45" s="90"/>
      <c r="CE45" s="91"/>
      <c r="CF45" s="51">
        <f t="shared" si="4"/>
        <v>43000000</v>
      </c>
      <c r="CG45" s="51">
        <f t="shared" si="5"/>
        <v>31</v>
      </c>
      <c r="CH45" s="50">
        <f t="shared" si="6"/>
        <v>43921</v>
      </c>
      <c r="CI45" s="51">
        <f t="shared" si="7"/>
        <v>90</v>
      </c>
      <c r="CJ45" s="49">
        <f t="shared" si="8"/>
        <v>131000000</v>
      </c>
      <c r="CK45" s="89"/>
      <c r="CL45" s="49">
        <f t="shared" si="9"/>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1423</v>
      </c>
      <c r="G46" s="100"/>
      <c r="H46" s="73">
        <v>43831</v>
      </c>
      <c r="I46" s="73">
        <v>43831</v>
      </c>
      <c r="J46" s="73">
        <v>43890</v>
      </c>
      <c r="K46" s="80">
        <f t="shared" si="11"/>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0"/>
        <v>31</v>
      </c>
      <c r="AK46" s="94">
        <v>43889</v>
      </c>
      <c r="AL46" s="98">
        <v>233</v>
      </c>
      <c r="AM46" s="89">
        <v>32228198</v>
      </c>
      <c r="AN46" s="73">
        <v>43887</v>
      </c>
      <c r="AO46" s="98">
        <v>222</v>
      </c>
      <c r="AP46" s="91">
        <v>43889</v>
      </c>
      <c r="AQ46" s="65" t="s">
        <v>1027</v>
      </c>
      <c r="AR46" s="70"/>
      <c r="AS46" s="89"/>
      <c r="AU46" s="91"/>
      <c r="AV46" s="91"/>
      <c r="AW46" s="189">
        <f t="shared" si="1"/>
        <v>0</v>
      </c>
      <c r="AX46" s="91"/>
      <c r="AZ46" s="92"/>
      <c r="BA46" s="113"/>
      <c r="BC46" s="113"/>
      <c r="BD46" s="90"/>
      <c r="BE46" s="91"/>
      <c r="BF46" s="89"/>
      <c r="BH46" s="91"/>
      <c r="BI46" s="91"/>
      <c r="BJ46" s="189">
        <f t="shared" si="2"/>
        <v>0</v>
      </c>
      <c r="BK46" s="91"/>
      <c r="BN46" s="113"/>
      <c r="BP46" s="113"/>
      <c r="BQ46" s="90"/>
      <c r="BR46" s="91"/>
      <c r="BS46" s="89"/>
      <c r="BU46" s="91"/>
      <c r="BV46" s="115"/>
      <c r="BW46" s="189">
        <f t="shared" si="3"/>
        <v>0</v>
      </c>
      <c r="BX46" s="91"/>
      <c r="CA46" s="113"/>
      <c r="CB46" s="89"/>
      <c r="CC46" s="113"/>
      <c r="CD46" s="90"/>
      <c r="CE46" s="91"/>
      <c r="CF46" s="51">
        <f t="shared" si="4"/>
        <v>32228198</v>
      </c>
      <c r="CG46" s="51">
        <f t="shared" si="5"/>
        <v>31</v>
      </c>
      <c r="CH46" s="50">
        <f t="shared" si="6"/>
        <v>43921</v>
      </c>
      <c r="CI46" s="51">
        <f t="shared" si="7"/>
        <v>90</v>
      </c>
      <c r="CJ46" s="49">
        <f t="shared" si="8"/>
        <v>96684594</v>
      </c>
      <c r="CK46" s="89">
        <v>96684594</v>
      </c>
      <c r="CL46" s="49">
        <f t="shared" si="9"/>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1423</v>
      </c>
      <c r="G47" s="63"/>
      <c r="H47" s="57">
        <v>43831</v>
      </c>
      <c r="I47" s="57">
        <v>43831</v>
      </c>
      <c r="J47" s="57">
        <v>43890</v>
      </c>
      <c r="K47" s="62">
        <f t="shared" si="11"/>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4">
        <v>195113944</v>
      </c>
      <c r="AB47" s="57">
        <v>43831</v>
      </c>
      <c r="AC47" s="55">
        <v>47</v>
      </c>
      <c r="AD47" s="57">
        <v>43831</v>
      </c>
      <c r="AE47" s="57">
        <v>43846</v>
      </c>
      <c r="AF47" s="49">
        <v>97556972</v>
      </c>
      <c r="AG47" s="59" t="s">
        <v>1090</v>
      </c>
      <c r="AH47" s="57">
        <v>43891</v>
      </c>
      <c r="AI47" s="57">
        <v>43927</v>
      </c>
      <c r="AJ47" s="58">
        <f t="shared" si="0"/>
        <v>37</v>
      </c>
      <c r="AK47" s="57">
        <v>43889</v>
      </c>
      <c r="AL47" s="56">
        <v>250</v>
      </c>
      <c r="AM47" s="49">
        <v>97556972</v>
      </c>
      <c r="AN47" s="57">
        <v>43889</v>
      </c>
      <c r="AO47" s="55">
        <v>231</v>
      </c>
      <c r="AP47" s="54">
        <v>43889</v>
      </c>
      <c r="AQ47" s="48" t="s">
        <v>1027</v>
      </c>
      <c r="AR47" s="54">
        <v>43896</v>
      </c>
      <c r="AS47" s="49">
        <v>0</v>
      </c>
      <c r="AU47" s="52"/>
      <c r="AV47" s="52"/>
      <c r="AW47" s="189">
        <f t="shared" si="1"/>
        <v>0</v>
      </c>
      <c r="AX47" s="52"/>
      <c r="AZ47" s="53"/>
      <c r="BA47" s="52"/>
      <c r="BC47" s="52"/>
      <c r="BE47" s="52"/>
      <c r="BF47" s="49">
        <v>0</v>
      </c>
      <c r="BH47" s="52"/>
      <c r="BI47" s="52"/>
      <c r="BJ47" s="189">
        <f t="shared" si="2"/>
        <v>0</v>
      </c>
      <c r="BK47" s="52"/>
      <c r="BN47" s="52"/>
      <c r="BP47" s="52"/>
      <c r="BR47" s="52"/>
      <c r="BS47" s="49">
        <v>0</v>
      </c>
      <c r="BU47" s="52"/>
      <c r="BV47" s="176"/>
      <c r="BW47" s="189">
        <f t="shared" si="3"/>
        <v>0</v>
      </c>
      <c r="BX47" s="52"/>
      <c r="CA47" s="52"/>
      <c r="CB47" s="49"/>
      <c r="CC47" s="52"/>
      <c r="CE47" s="52"/>
      <c r="CF47" s="51">
        <f t="shared" si="4"/>
        <v>97556972</v>
      </c>
      <c r="CG47" s="51">
        <f t="shared" si="5"/>
        <v>37</v>
      </c>
      <c r="CH47" s="50">
        <f t="shared" si="6"/>
        <v>43927</v>
      </c>
      <c r="CI47" s="51">
        <f t="shared" si="7"/>
        <v>96</v>
      </c>
      <c r="CJ47" s="49">
        <f t="shared" si="8"/>
        <v>292670916</v>
      </c>
      <c r="CK47" s="49">
        <f>91835518+89943133+77652721+10640543</f>
        <v>270071915</v>
      </c>
      <c r="CL47" s="49">
        <f t="shared" si="9"/>
        <v>22599001</v>
      </c>
      <c r="CM47" s="177">
        <v>43928</v>
      </c>
      <c r="CN47" s="48" t="s">
        <v>1444</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1423</v>
      </c>
      <c r="G48" s="106"/>
      <c r="H48" s="73">
        <v>43831</v>
      </c>
      <c r="I48" s="73">
        <v>43831</v>
      </c>
      <c r="J48" s="73">
        <v>44196</v>
      </c>
      <c r="K48" s="80">
        <f t="shared" si="11"/>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0"/>
        <v>0</v>
      </c>
      <c r="AK48" s="94"/>
      <c r="AL48" s="67"/>
      <c r="AM48" s="114"/>
      <c r="AN48" s="182"/>
      <c r="AO48" s="67"/>
      <c r="AP48" s="91"/>
      <c r="AQ48" s="90"/>
      <c r="AR48" s="91"/>
      <c r="AS48" s="89"/>
      <c r="AU48" s="91"/>
      <c r="AV48" s="91"/>
      <c r="AW48" s="189">
        <f t="shared" si="1"/>
        <v>0</v>
      </c>
      <c r="AX48" s="91"/>
      <c r="AZ48" s="92"/>
      <c r="BA48" s="113"/>
      <c r="BC48" s="113"/>
      <c r="BD48" s="90"/>
      <c r="BE48" s="91"/>
      <c r="BF48" s="89"/>
      <c r="BH48" s="91"/>
      <c r="BI48" s="91"/>
      <c r="BJ48" s="189">
        <f t="shared" si="2"/>
        <v>0</v>
      </c>
      <c r="BK48" s="91"/>
      <c r="BN48" s="113"/>
      <c r="BP48" s="113"/>
      <c r="BQ48" s="90"/>
      <c r="BR48" s="91"/>
      <c r="BS48" s="89"/>
      <c r="BU48" s="91"/>
      <c r="BV48" s="115"/>
      <c r="BW48" s="189">
        <f t="shared" si="3"/>
        <v>0</v>
      </c>
      <c r="BX48" s="91"/>
      <c r="CA48" s="113"/>
      <c r="CB48" s="89"/>
      <c r="CC48" s="113"/>
      <c r="CD48" s="90"/>
      <c r="CE48" s="91"/>
      <c r="CF48" s="51">
        <f t="shared" si="4"/>
        <v>0</v>
      </c>
      <c r="CG48" s="51">
        <f t="shared" si="5"/>
        <v>0</v>
      </c>
      <c r="CH48" s="50">
        <f t="shared" si="6"/>
        <v>44196</v>
      </c>
      <c r="CI48" s="51">
        <f t="shared" si="7"/>
        <v>365</v>
      </c>
      <c r="CJ48" s="49">
        <f t="shared" si="8"/>
        <v>63971600</v>
      </c>
      <c r="CK48" s="89"/>
      <c r="CL48" s="49">
        <f t="shared" si="9"/>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1423</v>
      </c>
      <c r="G49" s="63"/>
      <c r="H49" s="57">
        <v>43831</v>
      </c>
      <c r="I49" s="57">
        <v>43831</v>
      </c>
      <c r="J49" s="57">
        <v>44012</v>
      </c>
      <c r="K49" s="62">
        <f t="shared" si="11"/>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4">
        <v>59796102</v>
      </c>
      <c r="AB49" s="57">
        <v>43831</v>
      </c>
      <c r="AC49" s="55">
        <v>49</v>
      </c>
      <c r="AD49" s="57">
        <v>43831</v>
      </c>
      <c r="AE49" s="57">
        <v>43854</v>
      </c>
      <c r="AF49" s="49">
        <v>0</v>
      </c>
      <c r="AG49" s="59" t="s">
        <v>1493</v>
      </c>
      <c r="AH49" s="57">
        <v>44013</v>
      </c>
      <c r="AI49" s="57">
        <v>44135</v>
      </c>
      <c r="AJ49" s="58">
        <f t="shared" si="0"/>
        <v>123</v>
      </c>
      <c r="AK49" s="57">
        <v>44012</v>
      </c>
      <c r="AL49" s="56"/>
      <c r="AM49" s="79"/>
      <c r="AN49" s="57"/>
      <c r="AO49" s="55"/>
      <c r="AP49" s="54"/>
      <c r="AQ49" s="48" t="s">
        <v>1173</v>
      </c>
      <c r="AR49" s="54">
        <v>44033</v>
      </c>
      <c r="AS49" s="49"/>
      <c r="AU49" s="52"/>
      <c r="AV49" s="52"/>
      <c r="AW49" s="189">
        <f t="shared" si="1"/>
        <v>0</v>
      </c>
      <c r="AX49" s="52"/>
      <c r="AZ49" s="53"/>
      <c r="BA49" s="52"/>
      <c r="BC49" s="52"/>
      <c r="BE49" s="52"/>
      <c r="BF49" s="49"/>
      <c r="BH49" s="52"/>
      <c r="BI49" s="52"/>
      <c r="BJ49" s="189">
        <f t="shared" si="2"/>
        <v>0</v>
      </c>
      <c r="BK49" s="52"/>
      <c r="BN49" s="52"/>
      <c r="BP49" s="52"/>
      <c r="BR49" s="52"/>
      <c r="BS49" s="49"/>
      <c r="BU49" s="52"/>
      <c r="BV49" s="176"/>
      <c r="BW49" s="189">
        <f t="shared" si="3"/>
        <v>0</v>
      </c>
      <c r="BX49" s="52"/>
      <c r="CA49" s="52"/>
      <c r="CB49" s="49"/>
      <c r="CC49" s="52"/>
      <c r="CE49" s="52"/>
      <c r="CF49" s="51">
        <f t="shared" si="4"/>
        <v>0</v>
      </c>
      <c r="CG49" s="51">
        <f t="shared" si="5"/>
        <v>123</v>
      </c>
      <c r="CH49" s="50">
        <f t="shared" si="6"/>
        <v>44135</v>
      </c>
      <c r="CI49" s="51">
        <f t="shared" si="7"/>
        <v>304</v>
      </c>
      <c r="CJ49" s="49">
        <f t="shared" si="8"/>
        <v>59796102</v>
      </c>
      <c r="CK49" s="49">
        <v>0</v>
      </c>
      <c r="CL49" s="49">
        <f t="shared" si="9"/>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1423</v>
      </c>
      <c r="G50" s="63"/>
      <c r="H50" s="57">
        <v>43831</v>
      </c>
      <c r="I50" s="57">
        <v>43831</v>
      </c>
      <c r="J50" s="57">
        <v>43890</v>
      </c>
      <c r="K50" s="62">
        <f t="shared" si="11"/>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4">
        <v>5263200</v>
      </c>
      <c r="AB50" s="57">
        <v>43831</v>
      </c>
      <c r="AC50" s="55">
        <v>50</v>
      </c>
      <c r="AD50" s="57">
        <v>43831</v>
      </c>
      <c r="AE50" s="57" t="s">
        <v>14</v>
      </c>
      <c r="AF50" s="49"/>
      <c r="AG50" s="59"/>
      <c r="AH50" s="57"/>
      <c r="AI50" s="57"/>
      <c r="AJ50" s="58">
        <f t="shared" si="0"/>
        <v>0</v>
      </c>
      <c r="AK50" s="57"/>
      <c r="AL50" s="56"/>
      <c r="AM50" s="79"/>
      <c r="AN50" s="57"/>
      <c r="AO50" s="55"/>
      <c r="AP50" s="54"/>
      <c r="AR50" s="54"/>
      <c r="AS50" s="49"/>
      <c r="AU50" s="52"/>
      <c r="AV50" s="52"/>
      <c r="AW50" s="189">
        <f t="shared" si="1"/>
        <v>0</v>
      </c>
      <c r="AX50" s="52"/>
      <c r="AZ50" s="53"/>
      <c r="BA50" s="52"/>
      <c r="BC50" s="52"/>
      <c r="BE50" s="52"/>
      <c r="BF50" s="49"/>
      <c r="BH50" s="52"/>
      <c r="BI50" s="52"/>
      <c r="BJ50" s="189">
        <f t="shared" si="2"/>
        <v>0</v>
      </c>
      <c r="BK50" s="52"/>
      <c r="BN50" s="52"/>
      <c r="BP50" s="52"/>
      <c r="BR50" s="52"/>
      <c r="BS50" s="49"/>
      <c r="BU50" s="52"/>
      <c r="BV50" s="176"/>
      <c r="BW50" s="189">
        <f t="shared" si="3"/>
        <v>0</v>
      </c>
      <c r="BX50" s="52"/>
      <c r="CA50" s="52"/>
      <c r="CB50" s="49"/>
      <c r="CC50" s="52"/>
      <c r="CE50" s="52"/>
      <c r="CF50" s="51">
        <f t="shared" si="4"/>
        <v>0</v>
      </c>
      <c r="CG50" s="51">
        <f t="shared" si="5"/>
        <v>0</v>
      </c>
      <c r="CH50" s="50">
        <f t="shared" si="6"/>
        <v>43890</v>
      </c>
      <c r="CI50" s="51">
        <f t="shared" si="7"/>
        <v>59</v>
      </c>
      <c r="CJ50" s="49">
        <f t="shared" si="8"/>
        <v>5263200</v>
      </c>
      <c r="CK50" s="49">
        <v>5263200</v>
      </c>
      <c r="CL50" s="49">
        <f t="shared" si="9"/>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1423</v>
      </c>
      <c r="G51" s="63"/>
      <c r="H51" s="57">
        <v>43831</v>
      </c>
      <c r="I51" s="57">
        <v>43831</v>
      </c>
      <c r="J51" s="57">
        <v>44196</v>
      </c>
      <c r="K51" s="62">
        <f t="shared" si="11"/>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4">
        <v>14760000</v>
      </c>
      <c r="AB51" s="57">
        <v>43831</v>
      </c>
      <c r="AC51" s="55">
        <v>59</v>
      </c>
      <c r="AD51" s="57">
        <v>43831</v>
      </c>
      <c r="AE51" s="57" t="s">
        <v>14</v>
      </c>
      <c r="AF51" s="49"/>
      <c r="AG51" s="59"/>
      <c r="AH51" s="57"/>
      <c r="AI51" s="57"/>
      <c r="AJ51" s="58">
        <f t="shared" si="0"/>
        <v>0</v>
      </c>
      <c r="AK51" s="57"/>
      <c r="AL51" s="56"/>
      <c r="AM51" s="79"/>
      <c r="AN51" s="57"/>
      <c r="AO51" s="55"/>
      <c r="AP51" s="54"/>
      <c r="AR51" s="54"/>
      <c r="AS51" s="49"/>
      <c r="AU51" s="52"/>
      <c r="AV51" s="52"/>
      <c r="AW51" s="189">
        <f t="shared" si="1"/>
        <v>0</v>
      </c>
      <c r="AX51" s="52"/>
      <c r="AZ51" s="53"/>
      <c r="BA51" s="52"/>
      <c r="BC51" s="52"/>
      <c r="BE51" s="52"/>
      <c r="BF51" s="49"/>
      <c r="BH51" s="52"/>
      <c r="BI51" s="52"/>
      <c r="BJ51" s="189">
        <f t="shared" si="2"/>
        <v>0</v>
      </c>
      <c r="BK51" s="52"/>
      <c r="BN51" s="52"/>
      <c r="BP51" s="52"/>
      <c r="BR51" s="52"/>
      <c r="BS51" s="49"/>
      <c r="BU51" s="52"/>
      <c r="BV51" s="176"/>
      <c r="BW51" s="189">
        <f t="shared" si="3"/>
        <v>0</v>
      </c>
      <c r="BX51" s="52"/>
      <c r="CA51" s="52"/>
      <c r="CB51" s="49"/>
      <c r="CC51" s="52"/>
      <c r="CE51" s="52"/>
      <c r="CF51" s="51">
        <f t="shared" si="4"/>
        <v>0</v>
      </c>
      <c r="CG51" s="51">
        <f t="shared" si="5"/>
        <v>0</v>
      </c>
      <c r="CH51" s="50">
        <f t="shared" si="6"/>
        <v>44196</v>
      </c>
      <c r="CI51" s="51">
        <f t="shared" si="7"/>
        <v>365</v>
      </c>
      <c r="CJ51" s="49">
        <f t="shared" si="8"/>
        <v>14760000</v>
      </c>
      <c r="CK51" s="49">
        <v>0</v>
      </c>
      <c r="CL51" s="49">
        <f t="shared" si="9"/>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1423</v>
      </c>
      <c r="G52" s="63"/>
      <c r="H52" s="57">
        <v>43832</v>
      </c>
      <c r="I52" s="57">
        <v>43832</v>
      </c>
      <c r="J52" s="57">
        <v>43921</v>
      </c>
      <c r="K52" s="62">
        <f t="shared" si="11"/>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4">
        <v>13606959</v>
      </c>
      <c r="AB52" s="57">
        <v>43832</v>
      </c>
      <c r="AC52" s="55">
        <v>52</v>
      </c>
      <c r="AD52" s="57">
        <v>43832</v>
      </c>
      <c r="AE52" s="57">
        <v>43852</v>
      </c>
      <c r="AF52" s="49"/>
      <c r="AG52" s="59"/>
      <c r="AH52" s="57"/>
      <c r="AI52" s="57"/>
      <c r="AJ52" s="58">
        <f t="shared" si="0"/>
        <v>0</v>
      </c>
      <c r="AK52" s="57"/>
      <c r="AL52" s="56"/>
      <c r="AM52" s="79"/>
      <c r="AN52" s="57"/>
      <c r="AO52" s="55"/>
      <c r="AP52" s="54"/>
      <c r="AR52" s="54"/>
      <c r="AS52" s="49"/>
      <c r="AU52" s="52"/>
      <c r="AV52" s="52"/>
      <c r="AW52" s="189">
        <f t="shared" si="1"/>
        <v>0</v>
      </c>
      <c r="AX52" s="52"/>
      <c r="AZ52" s="53"/>
      <c r="BA52" s="52"/>
      <c r="BC52" s="52"/>
      <c r="BE52" s="52"/>
      <c r="BF52" s="49"/>
      <c r="BH52" s="52"/>
      <c r="BI52" s="52"/>
      <c r="BJ52" s="189">
        <f t="shared" si="2"/>
        <v>0</v>
      </c>
      <c r="BK52" s="52"/>
      <c r="BN52" s="52"/>
      <c r="BP52" s="52"/>
      <c r="BR52" s="52"/>
      <c r="BS52" s="49"/>
      <c r="BU52" s="52"/>
      <c r="BV52" s="176"/>
      <c r="BW52" s="189">
        <f t="shared" si="3"/>
        <v>0</v>
      </c>
      <c r="BX52" s="52"/>
      <c r="CA52" s="52"/>
      <c r="CB52" s="49"/>
      <c r="CC52" s="52"/>
      <c r="CE52" s="52"/>
      <c r="CF52" s="51">
        <f t="shared" si="4"/>
        <v>0</v>
      </c>
      <c r="CG52" s="51">
        <f t="shared" si="5"/>
        <v>0</v>
      </c>
      <c r="CH52" s="50">
        <f t="shared" si="6"/>
        <v>43921</v>
      </c>
      <c r="CI52" s="51">
        <f t="shared" si="7"/>
        <v>89</v>
      </c>
      <c r="CJ52" s="49">
        <f t="shared" si="8"/>
        <v>13606959</v>
      </c>
      <c r="CK52" s="49">
        <v>13606959</v>
      </c>
      <c r="CL52" s="49">
        <f t="shared" si="9"/>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1423</v>
      </c>
      <c r="G53" s="83"/>
      <c r="H53" s="73">
        <v>43832</v>
      </c>
      <c r="I53" s="73">
        <v>43832</v>
      </c>
      <c r="J53" s="73">
        <v>44196</v>
      </c>
      <c r="K53" s="80">
        <f t="shared" si="11"/>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0"/>
        <v>0</v>
      </c>
      <c r="AK53" s="73"/>
      <c r="AL53" s="67"/>
      <c r="AM53" s="71"/>
      <c r="AN53" s="181"/>
      <c r="AO53" s="67"/>
      <c r="AP53" s="104"/>
      <c r="AQ53" s="93"/>
      <c r="AR53" s="70"/>
      <c r="AS53" s="89"/>
      <c r="AT53" s="70"/>
      <c r="AU53" s="70"/>
      <c r="AV53" s="70"/>
      <c r="AW53" s="189">
        <f t="shared" si="1"/>
        <v>0</v>
      </c>
      <c r="AX53" s="70"/>
      <c r="AZ53" s="92"/>
      <c r="BA53" s="104"/>
      <c r="BB53" s="65"/>
      <c r="BC53" s="104"/>
      <c r="BD53" s="90"/>
      <c r="BE53" s="70"/>
      <c r="BF53" s="102"/>
      <c r="BH53" s="70"/>
      <c r="BI53" s="70"/>
      <c r="BJ53" s="189">
        <f t="shared" si="2"/>
        <v>0</v>
      </c>
      <c r="BK53" s="70"/>
      <c r="BN53" s="104"/>
      <c r="BP53" s="104"/>
      <c r="BQ53" s="93"/>
      <c r="BR53" s="70"/>
      <c r="BS53" s="102"/>
      <c r="BU53" s="70"/>
      <c r="BV53" s="95"/>
      <c r="BW53" s="189">
        <f t="shared" si="3"/>
        <v>0</v>
      </c>
      <c r="BX53" s="70"/>
      <c r="CA53" s="104"/>
      <c r="CB53" s="102"/>
      <c r="CC53" s="104"/>
      <c r="CD53" s="93"/>
      <c r="CE53" s="70"/>
      <c r="CF53" s="51">
        <f t="shared" si="4"/>
        <v>0</v>
      </c>
      <c r="CG53" s="51">
        <f t="shared" si="5"/>
        <v>0</v>
      </c>
      <c r="CH53" s="50">
        <f t="shared" si="6"/>
        <v>44196</v>
      </c>
      <c r="CI53" s="51">
        <f t="shared" si="7"/>
        <v>364</v>
      </c>
      <c r="CJ53" s="49">
        <f t="shared" si="8"/>
        <v>35443092</v>
      </c>
      <c r="CK53" s="102"/>
      <c r="CL53" s="49">
        <f t="shared" si="9"/>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1423</v>
      </c>
      <c r="G54" s="106"/>
      <c r="H54" s="73">
        <v>43832</v>
      </c>
      <c r="I54" s="73">
        <v>43832</v>
      </c>
      <c r="J54" s="73">
        <v>43890</v>
      </c>
      <c r="K54" s="80">
        <f t="shared" si="11"/>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0"/>
        <v>0</v>
      </c>
      <c r="AK54" s="73"/>
      <c r="AL54" s="67"/>
      <c r="AM54" s="105"/>
      <c r="AN54" s="181"/>
      <c r="AO54" s="98"/>
      <c r="AP54" s="104"/>
      <c r="AQ54" s="93"/>
      <c r="AR54" s="70"/>
      <c r="AS54" s="102"/>
      <c r="AU54" s="70"/>
      <c r="AV54" s="70"/>
      <c r="AW54" s="189">
        <f t="shared" si="1"/>
        <v>0</v>
      </c>
      <c r="AX54" s="70"/>
      <c r="AZ54" s="103"/>
      <c r="BA54" s="104"/>
      <c r="BC54" s="104"/>
      <c r="BD54" s="93"/>
      <c r="BE54" s="70"/>
      <c r="BF54" s="102"/>
      <c r="BH54" s="70"/>
      <c r="BI54" s="70"/>
      <c r="BJ54" s="189">
        <f t="shared" si="2"/>
        <v>0</v>
      </c>
      <c r="BK54" s="70"/>
      <c r="BN54" s="104"/>
      <c r="BP54" s="104"/>
      <c r="BQ54" s="93"/>
      <c r="BR54" s="70"/>
      <c r="BS54" s="102"/>
      <c r="BU54" s="70"/>
      <c r="BV54" s="95"/>
      <c r="BW54" s="189">
        <f t="shared" si="3"/>
        <v>0</v>
      </c>
      <c r="BX54" s="70"/>
      <c r="CA54" s="104"/>
      <c r="CB54" s="102"/>
      <c r="CC54" s="104"/>
      <c r="CD54" s="93"/>
      <c r="CE54" s="70"/>
      <c r="CF54" s="51">
        <f t="shared" si="4"/>
        <v>0</v>
      </c>
      <c r="CG54" s="51">
        <f t="shared" si="5"/>
        <v>0</v>
      </c>
      <c r="CH54" s="50">
        <f t="shared" si="6"/>
        <v>43890</v>
      </c>
      <c r="CI54" s="51">
        <f t="shared" si="7"/>
        <v>58</v>
      </c>
      <c r="CJ54" s="49">
        <f t="shared" si="8"/>
        <v>7141224</v>
      </c>
      <c r="CK54" s="102">
        <v>7141224</v>
      </c>
      <c r="CL54" s="49">
        <f t="shared" si="9"/>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1423</v>
      </c>
      <c r="G55" s="106"/>
      <c r="H55" s="73">
        <v>43832</v>
      </c>
      <c r="I55" s="73">
        <v>43832</v>
      </c>
      <c r="J55" s="73">
        <v>44196</v>
      </c>
      <c r="K55" s="80">
        <f t="shared" si="11"/>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0"/>
        <v>0</v>
      </c>
      <c r="AK55" s="73"/>
      <c r="AL55" s="67"/>
      <c r="AM55" s="105"/>
      <c r="AN55" s="181"/>
      <c r="AO55" s="98"/>
      <c r="AP55" s="104"/>
      <c r="AQ55" s="93"/>
      <c r="AR55" s="70"/>
      <c r="AS55" s="102"/>
      <c r="AU55" s="70"/>
      <c r="AV55" s="70"/>
      <c r="AW55" s="189">
        <f t="shared" si="1"/>
        <v>0</v>
      </c>
      <c r="AX55" s="70"/>
      <c r="AZ55" s="103"/>
      <c r="BA55" s="104"/>
      <c r="BC55" s="104"/>
      <c r="BD55" s="93"/>
      <c r="BE55" s="70"/>
      <c r="BF55" s="102"/>
      <c r="BH55" s="70"/>
      <c r="BI55" s="70"/>
      <c r="BJ55" s="189">
        <f t="shared" si="2"/>
        <v>0</v>
      </c>
      <c r="BK55" s="70"/>
      <c r="BN55" s="104"/>
      <c r="BP55" s="104"/>
      <c r="BQ55" s="93"/>
      <c r="BR55" s="70"/>
      <c r="BS55" s="102"/>
      <c r="BU55" s="70"/>
      <c r="BV55" s="95"/>
      <c r="BW55" s="189">
        <f t="shared" si="3"/>
        <v>0</v>
      </c>
      <c r="BX55" s="70"/>
      <c r="CA55" s="104"/>
      <c r="CB55" s="102"/>
      <c r="CC55" s="104"/>
      <c r="CD55" s="93"/>
      <c r="CE55" s="70"/>
      <c r="CF55" s="51">
        <f t="shared" si="4"/>
        <v>0</v>
      </c>
      <c r="CG55" s="51">
        <f t="shared" si="5"/>
        <v>0</v>
      </c>
      <c r="CH55" s="50">
        <f t="shared" si="6"/>
        <v>44196</v>
      </c>
      <c r="CI55" s="51">
        <f t="shared" si="7"/>
        <v>364</v>
      </c>
      <c r="CJ55" s="49">
        <f t="shared" si="8"/>
        <v>26928000</v>
      </c>
      <c r="CK55" s="102"/>
      <c r="CL55" s="49">
        <f t="shared" si="9"/>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1423</v>
      </c>
      <c r="G56" s="106"/>
      <c r="H56" s="73">
        <v>43832</v>
      </c>
      <c r="I56" s="73">
        <v>43832</v>
      </c>
      <c r="J56" s="73">
        <v>43890</v>
      </c>
      <c r="K56" s="80">
        <f t="shared" si="11"/>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0"/>
        <v>31</v>
      </c>
      <c r="AK56" s="94">
        <v>43889</v>
      </c>
      <c r="AL56" s="67">
        <v>163</v>
      </c>
      <c r="AM56" s="105">
        <v>30303996</v>
      </c>
      <c r="AN56" s="181">
        <v>43879</v>
      </c>
      <c r="AO56" s="67">
        <v>223</v>
      </c>
      <c r="AP56" s="104">
        <v>43889</v>
      </c>
      <c r="AQ56" s="65" t="s">
        <v>1027</v>
      </c>
      <c r="AR56" s="70"/>
      <c r="AS56" s="102"/>
      <c r="AU56" s="70"/>
      <c r="AV56" s="70"/>
      <c r="AW56" s="189">
        <f t="shared" si="1"/>
        <v>0</v>
      </c>
      <c r="AX56" s="70"/>
      <c r="AZ56" s="103"/>
      <c r="BA56" s="104"/>
      <c r="BB56" s="65"/>
      <c r="BC56" s="104"/>
      <c r="BD56" s="93"/>
      <c r="BE56" s="70"/>
      <c r="BF56" s="102"/>
      <c r="BH56" s="70"/>
      <c r="BI56" s="70"/>
      <c r="BJ56" s="189">
        <f t="shared" si="2"/>
        <v>0</v>
      </c>
      <c r="BK56" s="70"/>
      <c r="BN56" s="104"/>
      <c r="BP56" s="104"/>
      <c r="BQ56" s="93"/>
      <c r="BR56" s="70"/>
      <c r="BS56" s="102"/>
      <c r="BU56" s="70"/>
      <c r="BV56" s="95"/>
      <c r="BW56" s="189">
        <f t="shared" si="3"/>
        <v>0</v>
      </c>
      <c r="BX56" s="70"/>
      <c r="CA56" s="104"/>
      <c r="CB56" s="102"/>
      <c r="CC56" s="104"/>
      <c r="CD56" s="93"/>
      <c r="CE56" s="70"/>
      <c r="CF56" s="51">
        <f t="shared" si="4"/>
        <v>30303996</v>
      </c>
      <c r="CG56" s="51">
        <f t="shared" si="5"/>
        <v>31</v>
      </c>
      <c r="CH56" s="50">
        <f t="shared" si="6"/>
        <v>43921</v>
      </c>
      <c r="CI56" s="51">
        <f t="shared" si="7"/>
        <v>89</v>
      </c>
      <c r="CJ56" s="49">
        <f t="shared" si="8"/>
        <v>90911988</v>
      </c>
      <c r="CK56" s="102">
        <v>86731453</v>
      </c>
      <c r="CL56" s="49">
        <f t="shared" si="9"/>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1423</v>
      </c>
      <c r="G57" s="63"/>
      <c r="H57" s="57">
        <v>43832</v>
      </c>
      <c r="I57" s="57">
        <v>43833</v>
      </c>
      <c r="J57" s="57">
        <v>44196</v>
      </c>
      <c r="K57" s="62">
        <f t="shared" si="11"/>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4">
        <v>10412000</v>
      </c>
      <c r="AB57" s="57">
        <v>43832</v>
      </c>
      <c r="AC57" s="55">
        <v>60</v>
      </c>
      <c r="AD57" s="57">
        <v>43832</v>
      </c>
      <c r="AE57" s="57">
        <v>43864</v>
      </c>
      <c r="AF57" s="49"/>
      <c r="AG57" s="59"/>
      <c r="AH57" s="57"/>
      <c r="AI57" s="57"/>
      <c r="AJ57" s="58">
        <f t="shared" si="0"/>
        <v>0</v>
      </c>
      <c r="AK57" s="57"/>
      <c r="AL57" s="56"/>
      <c r="AM57" s="79"/>
      <c r="AN57" s="57"/>
      <c r="AO57" s="55"/>
      <c r="AP57" s="54"/>
      <c r="AR57" s="54"/>
      <c r="AS57" s="49"/>
      <c r="AU57" s="52"/>
      <c r="AV57" s="52"/>
      <c r="AW57" s="189">
        <f t="shared" si="1"/>
        <v>0</v>
      </c>
      <c r="AX57" s="52"/>
      <c r="AZ57" s="53"/>
      <c r="BA57" s="52"/>
      <c r="BC57" s="52"/>
      <c r="BE57" s="52"/>
      <c r="BF57" s="49"/>
      <c r="BH57" s="52"/>
      <c r="BI57" s="52"/>
      <c r="BJ57" s="189">
        <f t="shared" si="2"/>
        <v>0</v>
      </c>
      <c r="BK57" s="52"/>
      <c r="BN57" s="52"/>
      <c r="BP57" s="52"/>
      <c r="BR57" s="52"/>
      <c r="BS57" s="49"/>
      <c r="BU57" s="52"/>
      <c r="BV57" s="176"/>
      <c r="BW57" s="189">
        <f t="shared" si="3"/>
        <v>0</v>
      </c>
      <c r="BX57" s="52"/>
      <c r="CA57" s="52"/>
      <c r="CB57" s="49"/>
      <c r="CC57" s="52"/>
      <c r="CE57" s="52"/>
      <c r="CF57" s="51">
        <f t="shared" si="4"/>
        <v>0</v>
      </c>
      <c r="CG57" s="51">
        <f t="shared" si="5"/>
        <v>0</v>
      </c>
      <c r="CH57" s="50">
        <f t="shared" si="6"/>
        <v>44196</v>
      </c>
      <c r="CI57" s="51">
        <f t="shared" si="7"/>
        <v>363</v>
      </c>
      <c r="CJ57" s="49">
        <f t="shared" si="8"/>
        <v>10412000</v>
      </c>
      <c r="CK57" s="49">
        <v>0</v>
      </c>
      <c r="CL57" s="49">
        <f t="shared" si="9"/>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1423</v>
      </c>
      <c r="G58" s="63"/>
      <c r="H58" s="57">
        <v>43832</v>
      </c>
      <c r="I58" s="57">
        <v>43832</v>
      </c>
      <c r="J58" s="57">
        <v>43890</v>
      </c>
      <c r="K58" s="62">
        <f t="shared" si="11"/>
        <v>58</v>
      </c>
      <c r="L58" s="61" t="s">
        <v>652</v>
      </c>
      <c r="M58" s="48" t="s">
        <v>653</v>
      </c>
      <c r="N58" s="61" t="s">
        <v>652</v>
      </c>
      <c r="O58" s="48" t="s">
        <v>651</v>
      </c>
      <c r="Q58" s="48" t="s">
        <v>650</v>
      </c>
      <c r="R58" s="48" t="s">
        <v>114</v>
      </c>
      <c r="S58" s="48" t="s">
        <v>649</v>
      </c>
      <c r="T58" s="48" t="s">
        <v>129</v>
      </c>
      <c r="U58" s="61" t="s">
        <v>87</v>
      </c>
      <c r="V58" s="61" t="s">
        <v>86</v>
      </c>
      <c r="Y58" s="61" t="s">
        <v>1014</v>
      </c>
      <c r="Z58" s="55">
        <v>57</v>
      </c>
      <c r="AA58" s="60">
        <v>24000000</v>
      </c>
      <c r="AB58" s="57">
        <v>43832</v>
      </c>
      <c r="AC58" s="55">
        <v>58</v>
      </c>
      <c r="AD58" s="57">
        <v>43832</v>
      </c>
      <c r="AE58" s="57">
        <v>43847</v>
      </c>
      <c r="AF58" s="49"/>
      <c r="AG58" s="59"/>
      <c r="AH58" s="57"/>
      <c r="AI58" s="57"/>
      <c r="AJ58" s="58">
        <f t="shared" si="0"/>
        <v>0</v>
      </c>
      <c r="AK58" s="57"/>
      <c r="AL58" s="56"/>
      <c r="AM58" s="79"/>
      <c r="AN58" s="57"/>
      <c r="AO58" s="55"/>
      <c r="AP58" s="54"/>
      <c r="AR58" s="54"/>
      <c r="AS58" s="49"/>
      <c r="AU58" s="52"/>
      <c r="AV58" s="52"/>
      <c r="AW58" s="189">
        <f t="shared" si="1"/>
        <v>0</v>
      </c>
      <c r="AX58" s="52"/>
      <c r="AZ58" s="53"/>
      <c r="BA58" s="52"/>
      <c r="BC58" s="52"/>
      <c r="BE58" s="52"/>
      <c r="BF58" s="49"/>
      <c r="BH58" s="52"/>
      <c r="BI58" s="52"/>
      <c r="BJ58" s="189">
        <f t="shared" si="2"/>
        <v>0</v>
      </c>
      <c r="BK58" s="52"/>
      <c r="BN58" s="52"/>
      <c r="BP58" s="52"/>
      <c r="BR58" s="52"/>
      <c r="BS58" s="49"/>
      <c r="BU58" s="52"/>
      <c r="BV58" s="176"/>
      <c r="BW58" s="189">
        <f t="shared" si="3"/>
        <v>0</v>
      </c>
      <c r="BX58" s="52"/>
      <c r="CA58" s="52"/>
      <c r="CB58" s="49"/>
      <c r="CC58" s="52"/>
      <c r="CE58" s="52"/>
      <c r="CF58" s="51">
        <f t="shared" si="4"/>
        <v>0</v>
      </c>
      <c r="CG58" s="51">
        <f t="shared" si="5"/>
        <v>0</v>
      </c>
      <c r="CH58" s="50">
        <f t="shared" si="6"/>
        <v>43890</v>
      </c>
      <c r="CI58" s="51">
        <f t="shared" si="7"/>
        <v>58</v>
      </c>
      <c r="CJ58" s="49">
        <f t="shared" si="8"/>
        <v>24000000</v>
      </c>
      <c r="CK58" s="49">
        <v>18663196</v>
      </c>
      <c r="CL58" s="49">
        <f t="shared" si="9"/>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1423</v>
      </c>
      <c r="G59" s="108"/>
      <c r="H59" s="73">
        <v>43837</v>
      </c>
      <c r="I59" s="73">
        <v>43837</v>
      </c>
      <c r="J59" s="73">
        <v>43890</v>
      </c>
      <c r="K59" s="80">
        <f t="shared" si="11"/>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0"/>
        <v>0</v>
      </c>
      <c r="AK59" s="73"/>
      <c r="AL59" s="72"/>
      <c r="AM59" s="66"/>
      <c r="AN59" s="73"/>
      <c r="AP59" s="68"/>
      <c r="AR59" s="68"/>
      <c r="AS59" s="66"/>
      <c r="AU59" s="68"/>
      <c r="AV59" s="68"/>
      <c r="AW59" s="189">
        <f t="shared" si="1"/>
        <v>0</v>
      </c>
      <c r="AX59" s="68"/>
      <c r="AZ59" s="69"/>
      <c r="BA59" s="68"/>
      <c r="BC59" s="68"/>
      <c r="BE59" s="68"/>
      <c r="BF59" s="66"/>
      <c r="BH59" s="68"/>
      <c r="BI59" s="68"/>
      <c r="BJ59" s="189">
        <f t="shared" si="2"/>
        <v>0</v>
      </c>
      <c r="BK59" s="68"/>
      <c r="BN59" s="68"/>
      <c r="BP59" s="68"/>
      <c r="BR59" s="68"/>
      <c r="BS59" s="66"/>
      <c r="BU59" s="68"/>
      <c r="BV59" s="84"/>
      <c r="BW59" s="189">
        <f t="shared" si="3"/>
        <v>0</v>
      </c>
      <c r="BX59" s="68"/>
      <c r="CA59" s="68"/>
      <c r="CB59" s="66"/>
      <c r="CC59" s="68"/>
      <c r="CE59" s="68"/>
      <c r="CF59" s="51">
        <f t="shared" si="4"/>
        <v>0</v>
      </c>
      <c r="CG59" s="51">
        <f t="shared" si="5"/>
        <v>0</v>
      </c>
      <c r="CH59" s="50">
        <f t="shared" si="6"/>
        <v>43890</v>
      </c>
      <c r="CI59" s="51">
        <f t="shared" si="7"/>
        <v>53</v>
      </c>
      <c r="CJ59" s="49">
        <f t="shared" si="8"/>
        <v>4635790</v>
      </c>
      <c r="CK59" s="66">
        <v>4635790</v>
      </c>
      <c r="CL59" s="49">
        <f t="shared" si="9"/>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1423</v>
      </c>
      <c r="G60" s="63"/>
      <c r="H60" s="57">
        <v>43837</v>
      </c>
      <c r="I60" s="57">
        <v>43851</v>
      </c>
      <c r="J60" s="57">
        <v>43890</v>
      </c>
      <c r="K60" s="62">
        <f t="shared" si="11"/>
        <v>39</v>
      </c>
      <c r="L60" s="61" t="s">
        <v>865</v>
      </c>
      <c r="M60" s="48" t="s">
        <v>866</v>
      </c>
      <c r="N60" s="61" t="s">
        <v>865</v>
      </c>
      <c r="O60" s="48" t="s">
        <v>864</v>
      </c>
      <c r="Q60" s="48" t="s">
        <v>687</v>
      </c>
      <c r="R60" s="48" t="s">
        <v>114</v>
      </c>
      <c r="S60" s="48" t="s">
        <v>863</v>
      </c>
      <c r="T60" s="48" t="s">
        <v>129</v>
      </c>
      <c r="U60" s="61" t="s">
        <v>87</v>
      </c>
      <c r="V60" s="61" t="s">
        <v>86</v>
      </c>
      <c r="Y60" s="61" t="s">
        <v>1006</v>
      </c>
      <c r="Z60" s="55">
        <v>60</v>
      </c>
      <c r="AA60" s="60">
        <v>13445000</v>
      </c>
      <c r="AB60" s="57">
        <v>43837</v>
      </c>
      <c r="AC60" s="55">
        <v>62</v>
      </c>
      <c r="AD60" s="57">
        <v>43837</v>
      </c>
      <c r="AE60" s="57">
        <v>43857</v>
      </c>
      <c r="AF60" s="49"/>
      <c r="AG60" s="59"/>
      <c r="AH60" s="57"/>
      <c r="AI60" s="57"/>
      <c r="AJ60" s="58">
        <f t="shared" si="0"/>
        <v>0</v>
      </c>
      <c r="AK60" s="57"/>
      <c r="AL60" s="56"/>
      <c r="AM60" s="79"/>
      <c r="AN60" s="57"/>
      <c r="AO60" s="55"/>
      <c r="AP60" s="54"/>
      <c r="AR60" s="54"/>
      <c r="AS60" s="49"/>
      <c r="AU60" s="52"/>
      <c r="AV60" s="52"/>
      <c r="AW60" s="189">
        <f t="shared" si="1"/>
        <v>0</v>
      </c>
      <c r="AX60" s="52"/>
      <c r="AZ60" s="53"/>
      <c r="BA60" s="52"/>
      <c r="BC60" s="52"/>
      <c r="BE60" s="52"/>
      <c r="BF60" s="49"/>
      <c r="BH60" s="52"/>
      <c r="BI60" s="52"/>
      <c r="BJ60" s="189">
        <f t="shared" si="2"/>
        <v>0</v>
      </c>
      <c r="BK60" s="52"/>
      <c r="BN60" s="52"/>
      <c r="BP60" s="52"/>
      <c r="BR60" s="52"/>
      <c r="BS60" s="49"/>
      <c r="BU60" s="52"/>
      <c r="BV60" s="176"/>
      <c r="BW60" s="189">
        <f t="shared" si="3"/>
        <v>0</v>
      </c>
      <c r="BX60" s="52"/>
      <c r="CA60" s="52"/>
      <c r="CB60" s="49"/>
      <c r="CC60" s="52"/>
      <c r="CE60" s="52"/>
      <c r="CF60" s="51">
        <f t="shared" si="4"/>
        <v>0</v>
      </c>
      <c r="CG60" s="51">
        <f t="shared" si="5"/>
        <v>0</v>
      </c>
      <c r="CH60" s="50">
        <f t="shared" si="6"/>
        <v>43890</v>
      </c>
      <c r="CI60" s="51">
        <f t="shared" si="7"/>
        <v>39</v>
      </c>
      <c r="CJ60" s="49">
        <f t="shared" si="8"/>
        <v>13445000</v>
      </c>
      <c r="CK60" s="49">
        <v>12940812</v>
      </c>
      <c r="CL60" s="49">
        <f t="shared" si="9"/>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1423</v>
      </c>
      <c r="G61" s="63"/>
      <c r="H61" s="57">
        <v>43838</v>
      </c>
      <c r="I61" s="57">
        <v>43838</v>
      </c>
      <c r="J61" s="57">
        <v>43890</v>
      </c>
      <c r="K61" s="62">
        <f t="shared" si="11"/>
        <v>52</v>
      </c>
      <c r="L61" s="61" t="s">
        <v>475</v>
      </c>
      <c r="M61" s="48" t="s">
        <v>474</v>
      </c>
      <c r="N61" s="61" t="s">
        <v>473</v>
      </c>
      <c r="O61" s="48" t="s">
        <v>472</v>
      </c>
      <c r="Q61" s="48" t="s">
        <v>1003</v>
      </c>
      <c r="R61" s="48" t="s">
        <v>279</v>
      </c>
      <c r="S61" s="48" t="s">
        <v>469</v>
      </c>
      <c r="T61" s="48" t="s">
        <v>129</v>
      </c>
      <c r="U61" s="61" t="s">
        <v>87</v>
      </c>
      <c r="V61" s="61" t="s">
        <v>86</v>
      </c>
      <c r="Y61" s="61" t="s">
        <v>991</v>
      </c>
      <c r="Z61" s="55">
        <v>56</v>
      </c>
      <c r="AA61" s="60">
        <v>12138000</v>
      </c>
      <c r="AB61" s="57">
        <v>43838</v>
      </c>
      <c r="AC61" s="55">
        <v>57</v>
      </c>
      <c r="AD61" s="57">
        <v>43838</v>
      </c>
      <c r="AE61" s="57">
        <v>43852</v>
      </c>
      <c r="AF61" s="49"/>
      <c r="AG61" s="59"/>
      <c r="AH61" s="57"/>
      <c r="AI61" s="57"/>
      <c r="AJ61" s="58">
        <f t="shared" si="0"/>
        <v>0</v>
      </c>
      <c r="AK61" s="57"/>
      <c r="AL61" s="56"/>
      <c r="AM61" s="79"/>
      <c r="AN61" s="57"/>
      <c r="AO61" s="55"/>
      <c r="AP61" s="54"/>
      <c r="AR61" s="54"/>
      <c r="AS61" s="49"/>
      <c r="AU61" s="52"/>
      <c r="AV61" s="52"/>
      <c r="AW61" s="189">
        <f t="shared" si="1"/>
        <v>0</v>
      </c>
      <c r="AX61" s="52"/>
      <c r="AZ61" s="53"/>
      <c r="BA61" s="52"/>
      <c r="BC61" s="52"/>
      <c r="BE61" s="52"/>
      <c r="BF61" s="49"/>
      <c r="BH61" s="52"/>
      <c r="BI61" s="52"/>
      <c r="BJ61" s="189">
        <f t="shared" si="2"/>
        <v>0</v>
      </c>
      <c r="BK61" s="52"/>
      <c r="BN61" s="52"/>
      <c r="BP61" s="52"/>
      <c r="BR61" s="52"/>
      <c r="BS61" s="49"/>
      <c r="BU61" s="52"/>
      <c r="BV61" s="176"/>
      <c r="BW61" s="189">
        <f t="shared" si="3"/>
        <v>0</v>
      </c>
      <c r="BX61" s="52"/>
      <c r="CA61" s="52"/>
      <c r="CB61" s="49"/>
      <c r="CC61" s="52"/>
      <c r="CE61" s="52"/>
      <c r="CF61" s="51">
        <f t="shared" si="4"/>
        <v>0</v>
      </c>
      <c r="CG61" s="51">
        <f t="shared" si="5"/>
        <v>0</v>
      </c>
      <c r="CH61" s="50">
        <f t="shared" si="6"/>
        <v>43890</v>
      </c>
      <c r="CI61" s="51">
        <f t="shared" si="7"/>
        <v>52</v>
      </c>
      <c r="CJ61" s="49">
        <f t="shared" si="8"/>
        <v>12138000</v>
      </c>
      <c r="CK61" s="49">
        <v>12138000</v>
      </c>
      <c r="CL61" s="49">
        <f t="shared" si="9"/>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1423</v>
      </c>
      <c r="G62" s="63"/>
      <c r="H62" s="57">
        <v>43838</v>
      </c>
      <c r="I62" s="57">
        <v>43838</v>
      </c>
      <c r="J62" s="57">
        <v>43890</v>
      </c>
      <c r="K62" s="62">
        <f t="shared" si="11"/>
        <v>52</v>
      </c>
      <c r="L62" s="61" t="s">
        <v>646</v>
      </c>
      <c r="M62" s="48" t="s">
        <v>647</v>
      </c>
      <c r="N62" s="61" t="s">
        <v>646</v>
      </c>
      <c r="O62" s="48" t="s">
        <v>645</v>
      </c>
      <c r="Q62" s="48" t="s">
        <v>1001</v>
      </c>
      <c r="R62" s="48" t="s">
        <v>114</v>
      </c>
      <c r="S62" s="48" t="s">
        <v>643</v>
      </c>
      <c r="T62" s="48" t="s">
        <v>129</v>
      </c>
      <c r="U62" s="61" t="s">
        <v>87</v>
      </c>
      <c r="V62" s="61" t="s">
        <v>86</v>
      </c>
      <c r="Y62" s="61" t="s">
        <v>991</v>
      </c>
      <c r="Z62" s="55">
        <v>61</v>
      </c>
      <c r="AA62" s="60">
        <v>70000000</v>
      </c>
      <c r="AB62" s="57">
        <v>43838</v>
      </c>
      <c r="AC62" s="55">
        <v>63</v>
      </c>
      <c r="AD62" s="57">
        <v>43838</v>
      </c>
      <c r="AE62" s="57">
        <v>43852</v>
      </c>
      <c r="AF62" s="49"/>
      <c r="AG62" s="59"/>
      <c r="AH62" s="57"/>
      <c r="AI62" s="57"/>
      <c r="AJ62" s="58">
        <f t="shared" si="0"/>
        <v>0</v>
      </c>
      <c r="AK62" s="57"/>
      <c r="AL62" s="56"/>
      <c r="AM62" s="79"/>
      <c r="AN62" s="57"/>
      <c r="AO62" s="55"/>
      <c r="AP62" s="54"/>
      <c r="AR62" s="54"/>
      <c r="AS62" s="49"/>
      <c r="AU62" s="52"/>
      <c r="AV62" s="52"/>
      <c r="AW62" s="189">
        <f t="shared" si="1"/>
        <v>0</v>
      </c>
      <c r="AX62" s="52"/>
      <c r="AZ62" s="53"/>
      <c r="BA62" s="52"/>
      <c r="BC62" s="52"/>
      <c r="BE62" s="52"/>
      <c r="BF62" s="49"/>
      <c r="BH62" s="52"/>
      <c r="BI62" s="52"/>
      <c r="BJ62" s="189">
        <f t="shared" si="2"/>
        <v>0</v>
      </c>
      <c r="BK62" s="52"/>
      <c r="BN62" s="52"/>
      <c r="BP62" s="52"/>
      <c r="BR62" s="52"/>
      <c r="BS62" s="49"/>
      <c r="BU62" s="52"/>
      <c r="BV62" s="176"/>
      <c r="BW62" s="189">
        <f t="shared" si="3"/>
        <v>0</v>
      </c>
      <c r="BX62" s="52"/>
      <c r="CA62" s="52"/>
      <c r="CB62" s="49"/>
      <c r="CC62" s="52"/>
      <c r="CE62" s="52"/>
      <c r="CF62" s="51">
        <f t="shared" si="4"/>
        <v>0</v>
      </c>
      <c r="CG62" s="51">
        <f t="shared" si="5"/>
        <v>0</v>
      </c>
      <c r="CH62" s="50">
        <f t="shared" si="6"/>
        <v>43890</v>
      </c>
      <c r="CI62" s="51">
        <f t="shared" si="7"/>
        <v>52</v>
      </c>
      <c r="CJ62" s="49">
        <f t="shared" si="8"/>
        <v>70000000</v>
      </c>
      <c r="CK62" s="49">
        <v>40994964</v>
      </c>
      <c r="CL62" s="49">
        <f t="shared" si="9"/>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1423</v>
      </c>
      <c r="G63" s="106"/>
      <c r="H63" s="73">
        <v>43838</v>
      </c>
      <c r="I63" s="73">
        <v>43838</v>
      </c>
      <c r="J63" s="73">
        <v>44196</v>
      </c>
      <c r="K63" s="80">
        <f t="shared" si="11"/>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0"/>
        <v>0</v>
      </c>
      <c r="AK63" s="73"/>
      <c r="AL63" s="67"/>
      <c r="AM63" s="105"/>
      <c r="AN63" s="181"/>
      <c r="AO63" s="98"/>
      <c r="AP63" s="104"/>
      <c r="AQ63" s="90"/>
      <c r="AR63" s="70"/>
      <c r="AS63" s="102"/>
      <c r="AU63" s="70"/>
      <c r="AV63" s="70"/>
      <c r="AW63" s="189">
        <f t="shared" si="1"/>
        <v>0</v>
      </c>
      <c r="AX63" s="70"/>
      <c r="AZ63" s="103"/>
      <c r="BA63" s="104"/>
      <c r="BC63" s="104"/>
      <c r="BD63" s="93"/>
      <c r="BE63" s="70"/>
      <c r="BF63" s="102"/>
      <c r="BH63" s="70"/>
      <c r="BI63" s="70"/>
      <c r="BJ63" s="189">
        <f t="shared" si="2"/>
        <v>0</v>
      </c>
      <c r="BK63" s="70"/>
      <c r="BN63" s="104"/>
      <c r="BP63" s="104"/>
      <c r="BQ63" s="93"/>
      <c r="BR63" s="70"/>
      <c r="BS63" s="102"/>
      <c r="BU63" s="70"/>
      <c r="BV63" s="95"/>
      <c r="BW63" s="189">
        <f t="shared" si="3"/>
        <v>0</v>
      </c>
      <c r="BX63" s="70"/>
      <c r="CA63" s="104"/>
      <c r="CB63" s="102"/>
      <c r="CC63" s="104"/>
      <c r="CD63" s="93"/>
      <c r="CE63" s="70"/>
      <c r="CF63" s="51">
        <f t="shared" si="4"/>
        <v>0</v>
      </c>
      <c r="CG63" s="51">
        <f t="shared" si="5"/>
        <v>0</v>
      </c>
      <c r="CH63" s="50">
        <f t="shared" si="6"/>
        <v>44196</v>
      </c>
      <c r="CI63" s="51">
        <f t="shared" si="7"/>
        <v>358</v>
      </c>
      <c r="CJ63" s="49">
        <f t="shared" si="8"/>
        <v>16508800</v>
      </c>
      <c r="CK63" s="102"/>
      <c r="CL63" s="49">
        <f t="shared" si="9"/>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1423</v>
      </c>
      <c r="G64" s="63"/>
      <c r="H64" s="57">
        <v>43839</v>
      </c>
      <c r="I64" s="57">
        <v>43839</v>
      </c>
      <c r="J64" s="57">
        <v>43890</v>
      </c>
      <c r="K64" s="62">
        <f t="shared" si="11"/>
        <v>51</v>
      </c>
      <c r="L64" s="61" t="s">
        <v>689</v>
      </c>
      <c r="M64" s="48" t="s">
        <v>690</v>
      </c>
      <c r="N64" s="61" t="s">
        <v>689</v>
      </c>
      <c r="O64" s="48" t="s">
        <v>688</v>
      </c>
      <c r="Q64" s="48" t="s">
        <v>989</v>
      </c>
      <c r="R64" s="48" t="s">
        <v>114</v>
      </c>
      <c r="S64" s="48" t="s">
        <v>686</v>
      </c>
      <c r="T64" s="48" t="s">
        <v>129</v>
      </c>
      <c r="U64" s="61" t="s">
        <v>87</v>
      </c>
      <c r="V64" s="61" t="s">
        <v>86</v>
      </c>
      <c r="Y64" s="61" t="s">
        <v>988</v>
      </c>
      <c r="Z64" s="55">
        <v>63</v>
      </c>
      <c r="AA64" s="60">
        <v>5378000</v>
      </c>
      <c r="AB64" s="57">
        <v>43838</v>
      </c>
      <c r="AC64" s="55">
        <v>65</v>
      </c>
      <c r="AD64" s="57">
        <v>43839</v>
      </c>
      <c r="AE64" s="57">
        <v>43853</v>
      </c>
      <c r="AF64" s="49"/>
      <c r="AG64" s="59"/>
      <c r="AH64" s="57"/>
      <c r="AI64" s="57"/>
      <c r="AJ64" s="58">
        <f t="shared" si="0"/>
        <v>0</v>
      </c>
      <c r="AK64" s="57"/>
      <c r="AL64" s="56"/>
      <c r="AM64" s="79"/>
      <c r="AN64" s="57"/>
      <c r="AO64" s="55"/>
      <c r="AP64" s="54"/>
      <c r="AR64" s="54"/>
      <c r="AS64" s="49"/>
      <c r="AU64" s="52"/>
      <c r="AV64" s="52"/>
      <c r="AW64" s="189">
        <f t="shared" si="1"/>
        <v>0</v>
      </c>
      <c r="AX64" s="52"/>
      <c r="AZ64" s="53"/>
      <c r="BA64" s="52"/>
      <c r="BC64" s="52"/>
      <c r="BE64" s="52"/>
      <c r="BF64" s="49"/>
      <c r="BH64" s="52"/>
      <c r="BI64" s="52"/>
      <c r="BJ64" s="189">
        <f t="shared" si="2"/>
        <v>0</v>
      </c>
      <c r="BK64" s="52"/>
      <c r="BN64" s="52"/>
      <c r="BP64" s="52"/>
      <c r="BR64" s="52"/>
      <c r="BS64" s="49"/>
      <c r="BU64" s="52"/>
      <c r="BV64" s="176"/>
      <c r="BW64" s="189">
        <f t="shared" si="3"/>
        <v>0</v>
      </c>
      <c r="BX64" s="52"/>
      <c r="CA64" s="52"/>
      <c r="CB64" s="49"/>
      <c r="CC64" s="52"/>
      <c r="CE64" s="52"/>
      <c r="CF64" s="51">
        <f t="shared" si="4"/>
        <v>0</v>
      </c>
      <c r="CG64" s="51">
        <f t="shared" si="5"/>
        <v>0</v>
      </c>
      <c r="CH64" s="50">
        <f t="shared" si="6"/>
        <v>43890</v>
      </c>
      <c r="CI64" s="51">
        <f t="shared" si="7"/>
        <v>51</v>
      </c>
      <c r="CJ64" s="49">
        <f t="shared" si="8"/>
        <v>5378000</v>
      </c>
      <c r="CK64" s="49">
        <v>5378000</v>
      </c>
      <c r="CL64" s="49">
        <f t="shared" si="9"/>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1423</v>
      </c>
      <c r="G65" s="63"/>
      <c r="H65" s="57">
        <v>43840</v>
      </c>
      <c r="I65" s="57">
        <v>43840</v>
      </c>
      <c r="J65" s="57">
        <v>43890</v>
      </c>
      <c r="K65" s="62">
        <f t="shared" si="11"/>
        <v>50</v>
      </c>
      <c r="L65" s="61" t="s">
        <v>729</v>
      </c>
      <c r="M65" s="48" t="s">
        <v>730</v>
      </c>
      <c r="N65" s="61" t="s">
        <v>729</v>
      </c>
      <c r="O65" s="48" t="s">
        <v>728</v>
      </c>
      <c r="Q65" s="48" t="s">
        <v>985</v>
      </c>
      <c r="R65" s="48" t="s">
        <v>114</v>
      </c>
      <c r="S65" s="48" t="s">
        <v>984</v>
      </c>
      <c r="T65" s="48" t="s">
        <v>129</v>
      </c>
      <c r="U65" s="61" t="s">
        <v>87</v>
      </c>
      <c r="V65" s="61" t="s">
        <v>86</v>
      </c>
      <c r="Y65" s="61" t="s">
        <v>983</v>
      </c>
      <c r="Z65" s="55">
        <v>64</v>
      </c>
      <c r="AA65" s="60">
        <v>8000000</v>
      </c>
      <c r="AB65" s="57">
        <v>43840</v>
      </c>
      <c r="AC65" s="55">
        <v>66</v>
      </c>
      <c r="AD65" s="57">
        <v>43840</v>
      </c>
      <c r="AE65" s="57">
        <v>43860</v>
      </c>
      <c r="AF65" s="49"/>
      <c r="AG65" s="59"/>
      <c r="AH65" s="57"/>
      <c r="AI65" s="57"/>
      <c r="AJ65" s="58">
        <f t="shared" si="0"/>
        <v>0</v>
      </c>
      <c r="AK65" s="57"/>
      <c r="AL65" s="56"/>
      <c r="AM65" s="79"/>
      <c r="AN65" s="57"/>
      <c r="AO65" s="55"/>
      <c r="AP65" s="54"/>
      <c r="AR65" s="54"/>
      <c r="AS65" s="49"/>
      <c r="AU65" s="52"/>
      <c r="AV65" s="52"/>
      <c r="AW65" s="189">
        <f t="shared" si="1"/>
        <v>0</v>
      </c>
      <c r="AX65" s="52"/>
      <c r="AZ65" s="53"/>
      <c r="BA65" s="52"/>
      <c r="BC65" s="52"/>
      <c r="BE65" s="52"/>
      <c r="BF65" s="49"/>
      <c r="BH65" s="52"/>
      <c r="BI65" s="52"/>
      <c r="BJ65" s="189">
        <f t="shared" si="2"/>
        <v>0</v>
      </c>
      <c r="BK65" s="52"/>
      <c r="BN65" s="52"/>
      <c r="BP65" s="52"/>
      <c r="BR65" s="52"/>
      <c r="BS65" s="49"/>
      <c r="BU65" s="52"/>
      <c r="BV65" s="176"/>
      <c r="BW65" s="189">
        <f t="shared" si="3"/>
        <v>0</v>
      </c>
      <c r="BX65" s="52"/>
      <c r="CA65" s="52"/>
      <c r="CB65" s="49"/>
      <c r="CC65" s="52"/>
      <c r="CE65" s="52"/>
      <c r="CF65" s="51">
        <f t="shared" si="4"/>
        <v>0</v>
      </c>
      <c r="CG65" s="51">
        <f t="shared" si="5"/>
        <v>0</v>
      </c>
      <c r="CH65" s="50">
        <f t="shared" si="6"/>
        <v>43890</v>
      </c>
      <c r="CI65" s="51">
        <f t="shared" si="7"/>
        <v>50</v>
      </c>
      <c r="CJ65" s="49">
        <f t="shared" si="8"/>
        <v>8000000</v>
      </c>
      <c r="CK65" s="49">
        <v>7995396</v>
      </c>
      <c r="CL65" s="49">
        <f t="shared" si="9"/>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1423</v>
      </c>
      <c r="G66" s="63"/>
      <c r="H66" s="57">
        <v>43844</v>
      </c>
      <c r="I66" s="57">
        <v>43844</v>
      </c>
      <c r="J66" s="57">
        <v>43890</v>
      </c>
      <c r="K66" s="62">
        <f t="shared" si="11"/>
        <v>46</v>
      </c>
      <c r="L66" s="61" t="s">
        <v>958</v>
      </c>
      <c r="M66" s="48" t="s">
        <v>959</v>
      </c>
      <c r="N66" s="61" t="s">
        <v>958</v>
      </c>
      <c r="O66" s="48" t="s">
        <v>957</v>
      </c>
      <c r="Q66" s="48" t="s">
        <v>977</v>
      </c>
      <c r="R66" s="48" t="s">
        <v>114</v>
      </c>
      <c r="S66" s="48" t="s">
        <v>981</v>
      </c>
      <c r="T66" s="48" t="s">
        <v>129</v>
      </c>
      <c r="U66" s="61" t="s">
        <v>87</v>
      </c>
      <c r="V66" s="61" t="s">
        <v>86</v>
      </c>
      <c r="Y66" s="61" t="s">
        <v>980</v>
      </c>
      <c r="Z66" s="55">
        <v>65</v>
      </c>
      <c r="AA66" s="60">
        <v>20000000</v>
      </c>
      <c r="AB66" s="57">
        <v>43844</v>
      </c>
      <c r="AC66" s="55">
        <v>67</v>
      </c>
      <c r="AD66" s="57">
        <v>43844</v>
      </c>
      <c r="AE66" s="57">
        <v>43867</v>
      </c>
      <c r="AF66" s="49"/>
      <c r="AG66" s="59"/>
      <c r="AH66" s="57"/>
      <c r="AI66" s="57"/>
      <c r="AJ66" s="58">
        <f t="shared" si="0"/>
        <v>0</v>
      </c>
      <c r="AK66" s="57"/>
      <c r="AL66" s="56"/>
      <c r="AM66" s="79"/>
      <c r="AN66" s="57"/>
      <c r="AO66" s="55"/>
      <c r="AP66" s="54"/>
      <c r="AR66" s="54"/>
      <c r="AS66" s="49"/>
      <c r="AU66" s="52"/>
      <c r="AV66" s="52"/>
      <c r="AW66" s="189">
        <f t="shared" si="1"/>
        <v>0</v>
      </c>
      <c r="AX66" s="52"/>
      <c r="AZ66" s="53"/>
      <c r="BA66" s="52"/>
      <c r="BC66" s="52"/>
      <c r="BE66" s="52"/>
      <c r="BF66" s="49"/>
      <c r="BH66" s="52"/>
      <c r="BI66" s="52"/>
      <c r="BJ66" s="189">
        <f t="shared" si="2"/>
        <v>0</v>
      </c>
      <c r="BK66" s="52"/>
      <c r="BN66" s="52"/>
      <c r="BP66" s="52"/>
      <c r="BR66" s="52"/>
      <c r="BS66" s="49"/>
      <c r="BU66" s="52"/>
      <c r="BV66" s="176"/>
      <c r="BW66" s="189">
        <f t="shared" si="3"/>
        <v>0</v>
      </c>
      <c r="BX66" s="52"/>
      <c r="CA66" s="52"/>
      <c r="CB66" s="49"/>
      <c r="CC66" s="52"/>
      <c r="CE66" s="52"/>
      <c r="CF66" s="51">
        <f t="shared" si="4"/>
        <v>0</v>
      </c>
      <c r="CG66" s="51">
        <f t="shared" si="5"/>
        <v>0</v>
      </c>
      <c r="CH66" s="50">
        <f t="shared" si="6"/>
        <v>43890</v>
      </c>
      <c r="CI66" s="51">
        <f t="shared" si="7"/>
        <v>46</v>
      </c>
      <c r="CJ66" s="49">
        <f t="shared" si="8"/>
        <v>20000000</v>
      </c>
      <c r="CK66" s="49">
        <v>19772295</v>
      </c>
      <c r="CL66" s="49">
        <f t="shared" si="9"/>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1423</v>
      </c>
      <c r="G67" s="63"/>
      <c r="H67" s="57">
        <v>43852</v>
      </c>
      <c r="I67" s="57">
        <v>43865</v>
      </c>
      <c r="J67" s="57">
        <v>43890</v>
      </c>
      <c r="K67" s="62">
        <f t="shared" si="11"/>
        <v>25</v>
      </c>
      <c r="L67" s="61" t="s">
        <v>735</v>
      </c>
      <c r="M67" s="48" t="s">
        <v>736</v>
      </c>
      <c r="N67" s="61" t="s">
        <v>735</v>
      </c>
      <c r="O67" s="48" t="s">
        <v>734</v>
      </c>
      <c r="Q67" s="48" t="s">
        <v>977</v>
      </c>
      <c r="R67" s="48" t="s">
        <v>114</v>
      </c>
      <c r="S67" s="48" t="s">
        <v>976</v>
      </c>
      <c r="T67" s="48" t="s">
        <v>129</v>
      </c>
      <c r="U67" s="61" t="s">
        <v>87</v>
      </c>
      <c r="V67" s="61" t="s">
        <v>86</v>
      </c>
      <c r="Y67" s="61" t="s">
        <v>975</v>
      </c>
      <c r="Z67" s="55">
        <v>30</v>
      </c>
      <c r="AA67" s="60">
        <v>18000000</v>
      </c>
      <c r="AB67" s="57">
        <v>43831</v>
      </c>
      <c r="AC67" s="55">
        <v>114</v>
      </c>
      <c r="AD67" s="57">
        <v>43852</v>
      </c>
      <c r="AE67" s="57">
        <v>43865</v>
      </c>
      <c r="AF67" s="49"/>
      <c r="AG67" s="59"/>
      <c r="AH67" s="57"/>
      <c r="AI67" s="57"/>
      <c r="AJ67" s="58">
        <f t="shared" ref="AJ67:AJ130" si="12">IF(AI67&gt;0,AI67-J67,0)</f>
        <v>0</v>
      </c>
      <c r="AK67" s="57"/>
      <c r="AL67" s="56"/>
      <c r="AM67" s="79"/>
      <c r="AN67" s="57"/>
      <c r="AO67" s="55"/>
      <c r="AP67" s="54"/>
      <c r="AR67" s="54"/>
      <c r="AS67" s="49"/>
      <c r="AU67" s="52"/>
      <c r="AV67" s="52"/>
      <c r="AW67" s="189">
        <f t="shared" ref="AW67:AW130" si="13">IF(AV67&gt;0,AV67-AI67,0)</f>
        <v>0</v>
      </c>
      <c r="AX67" s="52"/>
      <c r="AZ67" s="53"/>
      <c r="BA67" s="52"/>
      <c r="BC67" s="52"/>
      <c r="BE67" s="52"/>
      <c r="BF67" s="49"/>
      <c r="BH67" s="52"/>
      <c r="BI67" s="52"/>
      <c r="BJ67" s="189">
        <f t="shared" ref="BJ67:BJ130" si="14">IF(BI67&gt;0,BI67-AV67,0)</f>
        <v>0</v>
      </c>
      <c r="BK67" s="52"/>
      <c r="BN67" s="52"/>
      <c r="BP67" s="52"/>
      <c r="BR67" s="52"/>
      <c r="BS67" s="49"/>
      <c r="BU67" s="52"/>
      <c r="BV67" s="176"/>
      <c r="BW67" s="189">
        <f t="shared" ref="BW67:BW130" si="15">IF(BV67&gt;0,BV67-BI67,0)</f>
        <v>0</v>
      </c>
      <c r="BX67" s="52"/>
      <c r="CA67" s="52"/>
      <c r="CB67" s="49"/>
      <c r="CC67" s="52"/>
      <c r="CE67" s="52"/>
      <c r="CF67" s="51">
        <f t="shared" ref="CF67:CF130" si="16">+AF67+AS67+BF67+BS67</f>
        <v>0</v>
      </c>
      <c r="CG67" s="51">
        <f t="shared" ref="CG67:CG130" si="17">+AJ67+AW67+BJ67+BW67</f>
        <v>0</v>
      </c>
      <c r="CH67" s="50">
        <f t="shared" ref="CH67:CH130" si="18">IF(BV67&gt;0,BV67,IF(BI67&gt;0,BI67,IF(AV67&gt;0,AV67,IF(AI67&gt;0,AI67,J67))))</f>
        <v>43890</v>
      </c>
      <c r="CI67" s="51">
        <f t="shared" ref="CI67:CI130" si="19">+K67+AJ67+AW67+BJ67+BW67</f>
        <v>25</v>
      </c>
      <c r="CJ67" s="49">
        <f t="shared" ref="CJ67:CJ130" si="20">+E67+AF67+AS67+BF67+BS67</f>
        <v>18000000</v>
      </c>
      <c r="CK67" s="49">
        <v>12510525</v>
      </c>
      <c r="CL67" s="49">
        <f t="shared" ref="CL67:CL130" si="21">+CJ67-CK67</f>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1423</v>
      </c>
      <c r="G68" s="100"/>
      <c r="H68" s="73">
        <v>43852</v>
      </c>
      <c r="I68" s="73">
        <v>43852</v>
      </c>
      <c r="J68" s="73">
        <v>43890</v>
      </c>
      <c r="K68" s="62">
        <f t="shared" si="11"/>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12"/>
        <v>0</v>
      </c>
      <c r="AK68" s="94"/>
      <c r="AL68" s="98"/>
      <c r="AM68" s="89"/>
      <c r="AN68" s="73"/>
      <c r="AP68" s="70"/>
      <c r="AQ68" s="93"/>
      <c r="AR68" s="70"/>
      <c r="AS68" s="89"/>
      <c r="AU68" s="91"/>
      <c r="AV68" s="91"/>
      <c r="AW68" s="189">
        <f t="shared" si="13"/>
        <v>0</v>
      </c>
      <c r="AX68" s="91"/>
      <c r="AZ68" s="92"/>
      <c r="BA68" s="113"/>
      <c r="BC68" s="113"/>
      <c r="BD68" s="90"/>
      <c r="BE68" s="91"/>
      <c r="BF68" s="89"/>
      <c r="BH68" s="91"/>
      <c r="BI68" s="91"/>
      <c r="BJ68" s="189">
        <f t="shared" si="14"/>
        <v>0</v>
      </c>
      <c r="BK68" s="91"/>
      <c r="BN68" s="113"/>
      <c r="BP68" s="113"/>
      <c r="BQ68" s="90"/>
      <c r="BR68" s="91"/>
      <c r="BS68" s="89"/>
      <c r="BU68" s="91"/>
      <c r="BV68" s="115"/>
      <c r="BW68" s="189">
        <f t="shared" si="15"/>
        <v>0</v>
      </c>
      <c r="BX68" s="91"/>
      <c r="CA68" s="113"/>
      <c r="CB68" s="89"/>
      <c r="CC68" s="113"/>
      <c r="CD68" s="90"/>
      <c r="CE68" s="91"/>
      <c r="CF68" s="51">
        <f t="shared" si="16"/>
        <v>0</v>
      </c>
      <c r="CG68" s="51">
        <f t="shared" si="17"/>
        <v>0</v>
      </c>
      <c r="CH68" s="50">
        <f t="shared" si="18"/>
        <v>43890</v>
      </c>
      <c r="CI68" s="51">
        <f t="shared" si="19"/>
        <v>38</v>
      </c>
      <c r="CJ68" s="49">
        <f t="shared" si="20"/>
        <v>8067000</v>
      </c>
      <c r="CK68" s="89">
        <v>8033388</v>
      </c>
      <c r="CL68" s="49">
        <f t="shared" si="21"/>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1423</v>
      </c>
      <c r="G69" s="100"/>
      <c r="H69" s="73">
        <v>43873</v>
      </c>
      <c r="I69" s="73">
        <v>43873</v>
      </c>
      <c r="J69" s="73">
        <v>44012</v>
      </c>
      <c r="K69" s="62">
        <f t="shared" si="11"/>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v>100000000</v>
      </c>
      <c r="AG69" s="96" t="s">
        <v>1450</v>
      </c>
      <c r="AH69" s="180">
        <v>44013</v>
      </c>
      <c r="AI69" s="180">
        <v>44074</v>
      </c>
      <c r="AJ69" s="58">
        <f t="shared" si="12"/>
        <v>62</v>
      </c>
      <c r="AK69" s="94">
        <v>44001</v>
      </c>
      <c r="AL69" s="98">
        <v>499</v>
      </c>
      <c r="AM69" s="89">
        <v>100000000</v>
      </c>
      <c r="AN69" s="73">
        <v>43972</v>
      </c>
      <c r="AO69" s="88">
        <v>513</v>
      </c>
      <c r="AP69" s="70">
        <v>44001</v>
      </c>
      <c r="AQ69" s="65" t="s">
        <v>1027</v>
      </c>
      <c r="AR69" s="68">
        <v>44005</v>
      </c>
      <c r="AS69" s="102"/>
      <c r="AU69" s="91"/>
      <c r="AV69" s="91"/>
      <c r="AW69" s="189">
        <f t="shared" si="13"/>
        <v>0</v>
      </c>
      <c r="AX69" s="91"/>
      <c r="AZ69" s="92"/>
      <c r="BA69" s="113"/>
      <c r="BC69" s="113"/>
      <c r="BD69" s="90"/>
      <c r="BE69" s="91"/>
      <c r="BF69" s="89"/>
      <c r="BH69" s="91"/>
      <c r="BI69" s="91"/>
      <c r="BJ69" s="189">
        <f t="shared" si="14"/>
        <v>0</v>
      </c>
      <c r="BK69" s="91"/>
      <c r="BN69" s="113"/>
      <c r="BP69" s="113"/>
      <c r="BQ69" s="90"/>
      <c r="BR69" s="91"/>
      <c r="BS69" s="89"/>
      <c r="BU69" s="91"/>
      <c r="BV69" s="115"/>
      <c r="BW69" s="189">
        <f t="shared" si="15"/>
        <v>0</v>
      </c>
      <c r="BX69" s="91"/>
      <c r="CA69" s="113"/>
      <c r="CB69" s="89"/>
      <c r="CC69" s="113"/>
      <c r="CD69" s="90"/>
      <c r="CE69" s="91"/>
      <c r="CF69" s="51">
        <f t="shared" si="16"/>
        <v>100000000</v>
      </c>
      <c r="CG69" s="51">
        <f t="shared" si="17"/>
        <v>62</v>
      </c>
      <c r="CH69" s="50">
        <f t="shared" si="18"/>
        <v>44074</v>
      </c>
      <c r="CI69" s="51">
        <f t="shared" si="19"/>
        <v>201</v>
      </c>
      <c r="CJ69" s="49">
        <f t="shared" si="20"/>
        <v>300000000</v>
      </c>
      <c r="CK69" s="89"/>
      <c r="CL69" s="49">
        <f t="shared" si="21"/>
        <v>300000000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1423</v>
      </c>
      <c r="G70" s="83"/>
      <c r="H70" s="73">
        <v>43873</v>
      </c>
      <c r="I70" s="73">
        <v>43873</v>
      </c>
      <c r="J70" s="73">
        <v>44104</v>
      </c>
      <c r="K70" s="62">
        <f t="shared" si="11"/>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12"/>
        <v>0</v>
      </c>
      <c r="AK70" s="73"/>
      <c r="AL70" s="72"/>
      <c r="AM70" s="71"/>
      <c r="AN70" s="73"/>
      <c r="AO70" s="67"/>
      <c r="AP70" s="68"/>
      <c r="AR70" s="68"/>
      <c r="AS70" s="66"/>
      <c r="AU70" s="68"/>
      <c r="AV70" s="68"/>
      <c r="AW70" s="189">
        <f t="shared" si="13"/>
        <v>0</v>
      </c>
      <c r="AX70" s="68"/>
      <c r="AZ70" s="69"/>
      <c r="BA70" s="68"/>
      <c r="BC70" s="68"/>
      <c r="BE70" s="68"/>
      <c r="BF70" s="66"/>
      <c r="BH70" s="68"/>
      <c r="BI70" s="68"/>
      <c r="BJ70" s="189">
        <f t="shared" si="14"/>
        <v>0</v>
      </c>
      <c r="BK70" s="68"/>
      <c r="BN70" s="68"/>
      <c r="BP70" s="68"/>
      <c r="BR70" s="68"/>
      <c r="BS70" s="66"/>
      <c r="BU70" s="68"/>
      <c r="BV70" s="84"/>
      <c r="BW70" s="189">
        <f t="shared" si="15"/>
        <v>0</v>
      </c>
      <c r="BX70" s="68"/>
      <c r="CA70" s="68"/>
      <c r="CB70" s="66"/>
      <c r="CC70" s="68"/>
      <c r="CE70" s="68"/>
      <c r="CF70" s="51">
        <f t="shared" si="16"/>
        <v>0</v>
      </c>
      <c r="CG70" s="51">
        <f t="shared" si="17"/>
        <v>0</v>
      </c>
      <c r="CH70" s="50">
        <f t="shared" si="18"/>
        <v>44104</v>
      </c>
      <c r="CI70" s="51">
        <f t="shared" si="19"/>
        <v>231</v>
      </c>
      <c r="CJ70" s="49">
        <f t="shared" si="20"/>
        <v>105000000</v>
      </c>
      <c r="CK70" s="66"/>
      <c r="CL70" s="49">
        <f t="shared" si="21"/>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1423</v>
      </c>
      <c r="G71" s="83"/>
      <c r="H71" s="73">
        <v>43874</v>
      </c>
      <c r="I71" s="73">
        <v>43874</v>
      </c>
      <c r="J71" s="73">
        <v>44104</v>
      </c>
      <c r="K71" s="62">
        <f t="shared" si="11"/>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12"/>
        <v>0</v>
      </c>
      <c r="AK71" s="73"/>
      <c r="AL71" s="72"/>
      <c r="AM71" s="71"/>
      <c r="AN71" s="73"/>
      <c r="AO71" s="67"/>
      <c r="AP71" s="68"/>
      <c r="AR71" s="68"/>
      <c r="AS71" s="66"/>
      <c r="AU71" s="68"/>
      <c r="AV71" s="68"/>
      <c r="AW71" s="189">
        <f t="shared" si="13"/>
        <v>0</v>
      </c>
      <c r="AX71" s="68"/>
      <c r="AZ71" s="69"/>
      <c r="BA71" s="68"/>
      <c r="BC71" s="68"/>
      <c r="BE71" s="68"/>
      <c r="BF71" s="66"/>
      <c r="BH71" s="68"/>
      <c r="BI71" s="68"/>
      <c r="BJ71" s="189">
        <f t="shared" si="14"/>
        <v>0</v>
      </c>
      <c r="BK71" s="68"/>
      <c r="BN71" s="68"/>
      <c r="BP71" s="68"/>
      <c r="BR71" s="68"/>
      <c r="BS71" s="66"/>
      <c r="BU71" s="68"/>
      <c r="BV71" s="84"/>
      <c r="BW71" s="189">
        <f t="shared" si="15"/>
        <v>0</v>
      </c>
      <c r="BX71" s="68"/>
      <c r="CA71" s="68"/>
      <c r="CB71" s="66"/>
      <c r="CC71" s="68"/>
      <c r="CE71" s="68"/>
      <c r="CF71" s="51">
        <f t="shared" si="16"/>
        <v>0</v>
      </c>
      <c r="CG71" s="51">
        <f t="shared" si="17"/>
        <v>0</v>
      </c>
      <c r="CH71" s="50">
        <f t="shared" si="18"/>
        <v>44104</v>
      </c>
      <c r="CI71" s="51">
        <f t="shared" si="19"/>
        <v>230</v>
      </c>
      <c r="CJ71" s="49">
        <f t="shared" si="20"/>
        <v>70700000</v>
      </c>
      <c r="CK71" s="66"/>
      <c r="CL71" s="49">
        <f t="shared" si="21"/>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1423</v>
      </c>
      <c r="G72" s="63"/>
      <c r="H72" s="57">
        <v>43881</v>
      </c>
      <c r="I72" s="57">
        <v>43881</v>
      </c>
      <c r="J72" s="57">
        <v>44196</v>
      </c>
      <c r="K72" s="62">
        <f t="shared" si="11"/>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v>864721</v>
      </c>
      <c r="AG72" s="59"/>
      <c r="AH72" s="57"/>
      <c r="AI72" s="57"/>
      <c r="AJ72" s="58">
        <f t="shared" si="12"/>
        <v>0</v>
      </c>
      <c r="AK72" s="57">
        <v>44021</v>
      </c>
      <c r="AL72" s="56">
        <v>589</v>
      </c>
      <c r="AM72" s="79">
        <v>864721</v>
      </c>
      <c r="AN72" s="57">
        <v>44020</v>
      </c>
      <c r="AO72" s="55">
        <v>581</v>
      </c>
      <c r="AP72" s="54">
        <v>44021</v>
      </c>
      <c r="AQ72" s="48" t="s">
        <v>1494</v>
      </c>
      <c r="AR72" s="54" t="s">
        <v>14</v>
      </c>
      <c r="AS72" s="49"/>
      <c r="AU72" s="52"/>
      <c r="AV72" s="52"/>
      <c r="AW72" s="189">
        <f t="shared" si="13"/>
        <v>0</v>
      </c>
      <c r="AX72" s="52"/>
      <c r="AZ72" s="53"/>
      <c r="BA72" s="52"/>
      <c r="BC72" s="52"/>
      <c r="BE72" s="52"/>
      <c r="BF72" s="49"/>
      <c r="BH72" s="52"/>
      <c r="BI72" s="52"/>
      <c r="BJ72" s="189">
        <f t="shared" si="14"/>
        <v>0</v>
      </c>
      <c r="BK72" s="52"/>
      <c r="BN72" s="52"/>
      <c r="BP72" s="52"/>
      <c r="BR72" s="52"/>
      <c r="BS72" s="49"/>
      <c r="BU72" s="52"/>
      <c r="BV72" s="176"/>
      <c r="BW72" s="189">
        <f t="shared" si="15"/>
        <v>0</v>
      </c>
      <c r="BX72" s="52"/>
      <c r="CA72" s="52"/>
      <c r="CB72" s="49"/>
      <c r="CC72" s="52"/>
      <c r="CE72" s="52"/>
      <c r="CF72" s="51">
        <f t="shared" si="16"/>
        <v>864721</v>
      </c>
      <c r="CG72" s="51">
        <f t="shared" si="17"/>
        <v>0</v>
      </c>
      <c r="CH72" s="50">
        <f t="shared" si="18"/>
        <v>44196</v>
      </c>
      <c r="CI72" s="51">
        <f t="shared" si="19"/>
        <v>315</v>
      </c>
      <c r="CJ72" s="49">
        <f t="shared" si="20"/>
        <v>114864657</v>
      </c>
      <c r="CK72" s="49">
        <v>0</v>
      </c>
      <c r="CL72" s="49">
        <f t="shared" si="21"/>
        <v>114864657</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1423</v>
      </c>
      <c r="G73" s="63"/>
      <c r="H73" s="57">
        <v>43881</v>
      </c>
      <c r="I73" s="57">
        <v>43881</v>
      </c>
      <c r="J73" s="57">
        <v>43921</v>
      </c>
      <c r="K73" s="62">
        <f t="shared" si="11"/>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12"/>
        <v>0</v>
      </c>
      <c r="AK73" s="57"/>
      <c r="AL73" s="56"/>
      <c r="AM73" s="79"/>
      <c r="AN73" s="57"/>
      <c r="AO73" s="55"/>
      <c r="AP73" s="54"/>
      <c r="AR73" s="54"/>
      <c r="AS73" s="49"/>
      <c r="AU73" s="52"/>
      <c r="AV73" s="52"/>
      <c r="AW73" s="189">
        <f t="shared" si="13"/>
        <v>0</v>
      </c>
      <c r="AX73" s="52"/>
      <c r="AZ73" s="53"/>
      <c r="BA73" s="52"/>
      <c r="BC73" s="52"/>
      <c r="BE73" s="52"/>
      <c r="BF73" s="49"/>
      <c r="BH73" s="52"/>
      <c r="BI73" s="52"/>
      <c r="BJ73" s="189">
        <f t="shared" si="14"/>
        <v>0</v>
      </c>
      <c r="BK73" s="52"/>
      <c r="BN73" s="52"/>
      <c r="BP73" s="52"/>
      <c r="BR73" s="52"/>
      <c r="BS73" s="49"/>
      <c r="BU73" s="52"/>
      <c r="BV73" s="176"/>
      <c r="BW73" s="189">
        <f t="shared" si="15"/>
        <v>0</v>
      </c>
      <c r="BX73" s="52"/>
      <c r="CA73" s="52"/>
      <c r="CB73" s="49"/>
      <c r="CC73" s="52"/>
      <c r="CE73" s="52"/>
      <c r="CF73" s="51">
        <f t="shared" si="16"/>
        <v>0</v>
      </c>
      <c r="CG73" s="51">
        <f t="shared" si="17"/>
        <v>0</v>
      </c>
      <c r="CH73" s="50">
        <f t="shared" si="18"/>
        <v>43921</v>
      </c>
      <c r="CI73" s="51">
        <f t="shared" si="19"/>
        <v>40</v>
      </c>
      <c r="CJ73" s="49">
        <f t="shared" si="20"/>
        <v>11459700</v>
      </c>
      <c r="CK73" s="49">
        <v>11459700</v>
      </c>
      <c r="CL73" s="49">
        <f t="shared" si="21"/>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1423</v>
      </c>
      <c r="G74" s="83"/>
      <c r="H74" s="73">
        <v>43881</v>
      </c>
      <c r="I74" s="73">
        <v>43881</v>
      </c>
      <c r="J74" s="73">
        <v>43941</v>
      </c>
      <c r="K74" s="62">
        <f t="shared" si="11"/>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12"/>
        <v>0</v>
      </c>
      <c r="AK74" s="73"/>
      <c r="AL74" s="72"/>
      <c r="AM74" s="71"/>
      <c r="AN74" s="73"/>
      <c r="AO74" s="67"/>
      <c r="AP74" s="68"/>
      <c r="AR74" s="68"/>
      <c r="AS74" s="66"/>
      <c r="AU74" s="68"/>
      <c r="AV74" s="68"/>
      <c r="AW74" s="189">
        <f t="shared" si="13"/>
        <v>0</v>
      </c>
      <c r="AX74" s="68"/>
      <c r="AZ74" s="69"/>
      <c r="BA74" s="68"/>
      <c r="BC74" s="68"/>
      <c r="BE74" s="68"/>
      <c r="BF74" s="66"/>
      <c r="BH74" s="68"/>
      <c r="BI74" s="68"/>
      <c r="BJ74" s="189">
        <f t="shared" si="14"/>
        <v>0</v>
      </c>
      <c r="BK74" s="68"/>
      <c r="BN74" s="68"/>
      <c r="BP74" s="68"/>
      <c r="BR74" s="68"/>
      <c r="BS74" s="66"/>
      <c r="BU74" s="68"/>
      <c r="BV74" s="84"/>
      <c r="BW74" s="189">
        <f t="shared" si="15"/>
        <v>0</v>
      </c>
      <c r="BX74" s="68"/>
      <c r="CA74" s="68"/>
      <c r="CB74" s="66"/>
      <c r="CC74" s="68"/>
      <c r="CE74" s="68"/>
      <c r="CF74" s="51">
        <f t="shared" si="16"/>
        <v>0</v>
      </c>
      <c r="CG74" s="51">
        <f t="shared" si="17"/>
        <v>0</v>
      </c>
      <c r="CH74" s="50">
        <f t="shared" si="18"/>
        <v>43941</v>
      </c>
      <c r="CI74" s="51">
        <f t="shared" si="19"/>
        <v>60</v>
      </c>
      <c r="CJ74" s="49">
        <f t="shared" si="20"/>
        <v>9000000</v>
      </c>
      <c r="CK74" s="66">
        <v>9000000</v>
      </c>
      <c r="CL74" s="49">
        <f t="shared" si="21"/>
        <v>0</v>
      </c>
      <c r="CM74" s="73">
        <v>43941</v>
      </c>
      <c r="CN74" s="65" t="s">
        <v>974</v>
      </c>
      <c r="CP74" s="66"/>
      <c r="CQ74" s="66"/>
      <c r="CR74" s="66"/>
      <c r="CS74" s="66"/>
      <c r="CT74" s="66"/>
    </row>
    <row r="75" spans="1:99" s="65" customFormat="1" ht="16.5" customHeight="1" x14ac:dyDescent="0.3">
      <c r="A75" s="67">
        <v>74</v>
      </c>
      <c r="B75" s="78" t="s">
        <v>919</v>
      </c>
      <c r="C75" s="78" t="s">
        <v>918</v>
      </c>
      <c r="D75" s="78" t="s">
        <v>98</v>
      </c>
      <c r="E75" s="75">
        <v>6292000</v>
      </c>
      <c r="F75" s="175" t="s">
        <v>1423</v>
      </c>
      <c r="G75" s="83"/>
      <c r="H75" s="73">
        <v>43885</v>
      </c>
      <c r="I75" s="73">
        <v>43896</v>
      </c>
      <c r="J75" s="73">
        <v>44196</v>
      </c>
      <c r="K75" s="62">
        <f t="shared" si="11"/>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12"/>
        <v>0</v>
      </c>
      <c r="AK75" s="73"/>
      <c r="AL75" s="72"/>
      <c r="AM75" s="71"/>
      <c r="AN75" s="73"/>
      <c r="AO75" s="67"/>
      <c r="AP75" s="68"/>
      <c r="AR75" s="68"/>
      <c r="AS75" s="66"/>
      <c r="AU75" s="68"/>
      <c r="AV75" s="68"/>
      <c r="AW75" s="189">
        <f t="shared" si="13"/>
        <v>0</v>
      </c>
      <c r="AX75" s="68"/>
      <c r="AZ75" s="69"/>
      <c r="BA75" s="68"/>
      <c r="BC75" s="68"/>
      <c r="BE75" s="68"/>
      <c r="BF75" s="66"/>
      <c r="BH75" s="68"/>
      <c r="BI75" s="68"/>
      <c r="BJ75" s="189">
        <f t="shared" si="14"/>
        <v>0</v>
      </c>
      <c r="BK75" s="68"/>
      <c r="BN75" s="68"/>
      <c r="BP75" s="68"/>
      <c r="BR75" s="68"/>
      <c r="BS75" s="66"/>
      <c r="BU75" s="68"/>
      <c r="BV75" s="84"/>
      <c r="BW75" s="189">
        <f t="shared" si="15"/>
        <v>0</v>
      </c>
      <c r="BX75" s="68"/>
      <c r="CA75" s="68"/>
      <c r="CB75" s="66"/>
      <c r="CC75" s="68"/>
      <c r="CE75" s="68"/>
      <c r="CF75" s="51">
        <f t="shared" si="16"/>
        <v>0</v>
      </c>
      <c r="CG75" s="51">
        <f t="shared" si="17"/>
        <v>0</v>
      </c>
      <c r="CH75" s="50">
        <f t="shared" si="18"/>
        <v>44196</v>
      </c>
      <c r="CI75" s="51">
        <f t="shared" si="19"/>
        <v>300</v>
      </c>
      <c r="CJ75" s="49">
        <f t="shared" si="20"/>
        <v>6292000</v>
      </c>
      <c r="CK75" s="66"/>
      <c r="CL75" s="49">
        <f t="shared" si="21"/>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1423</v>
      </c>
      <c r="G76" s="63"/>
      <c r="H76" s="57">
        <v>43885</v>
      </c>
      <c r="I76" s="57">
        <v>43887</v>
      </c>
      <c r="J76" s="57">
        <v>44043</v>
      </c>
      <c r="K76" s="62">
        <f t="shared" si="11"/>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v>0</v>
      </c>
      <c r="AG76" s="59" t="s">
        <v>1539</v>
      </c>
      <c r="AH76" s="57">
        <v>44044</v>
      </c>
      <c r="AI76" s="57">
        <v>44196</v>
      </c>
      <c r="AJ76" s="58">
        <f t="shared" si="12"/>
        <v>153</v>
      </c>
      <c r="AK76" s="57">
        <v>44043</v>
      </c>
      <c r="AL76" s="56"/>
      <c r="AM76" s="79"/>
      <c r="AN76" s="57"/>
      <c r="AO76" s="55"/>
      <c r="AP76" s="54"/>
      <c r="AQ76" s="48" t="s">
        <v>767</v>
      </c>
      <c r="AR76" s="54"/>
      <c r="AS76" s="49"/>
      <c r="AU76" s="52"/>
      <c r="AV76" s="52"/>
      <c r="AW76" s="189">
        <f t="shared" si="13"/>
        <v>0</v>
      </c>
      <c r="AX76" s="52"/>
      <c r="AZ76" s="53"/>
      <c r="BA76" s="52"/>
      <c r="BC76" s="52"/>
      <c r="BE76" s="52"/>
      <c r="BF76" s="49"/>
      <c r="BH76" s="52"/>
      <c r="BI76" s="52"/>
      <c r="BJ76" s="189">
        <f t="shared" si="14"/>
        <v>0</v>
      </c>
      <c r="BK76" s="52"/>
      <c r="BN76" s="52"/>
      <c r="BP76" s="52"/>
      <c r="BR76" s="52"/>
      <c r="BS76" s="49"/>
      <c r="BU76" s="52"/>
      <c r="BV76" s="176"/>
      <c r="BW76" s="189">
        <f t="shared" si="15"/>
        <v>0</v>
      </c>
      <c r="BX76" s="52"/>
      <c r="CA76" s="52"/>
      <c r="CB76" s="49"/>
      <c r="CC76" s="52"/>
      <c r="CE76" s="52"/>
      <c r="CF76" s="51">
        <f t="shared" si="16"/>
        <v>0</v>
      </c>
      <c r="CG76" s="51">
        <f t="shared" si="17"/>
        <v>153</v>
      </c>
      <c r="CH76" s="50">
        <f t="shared" si="18"/>
        <v>44196</v>
      </c>
      <c r="CI76" s="51">
        <f t="shared" si="19"/>
        <v>309</v>
      </c>
      <c r="CJ76" s="49">
        <f t="shared" si="20"/>
        <v>30000000</v>
      </c>
      <c r="CK76" s="49">
        <v>0</v>
      </c>
      <c r="CL76" s="49">
        <f t="shared" si="21"/>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1423</v>
      </c>
      <c r="G77" s="83"/>
      <c r="H77" s="73">
        <v>43886</v>
      </c>
      <c r="I77" s="73">
        <v>43887</v>
      </c>
      <c r="J77" s="73">
        <v>44196</v>
      </c>
      <c r="K77" s="62">
        <f t="shared" si="11"/>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12"/>
        <v>0</v>
      </c>
      <c r="AK77" s="73"/>
      <c r="AL77" s="72"/>
      <c r="AM77" s="71"/>
      <c r="AN77" s="73"/>
      <c r="AO77" s="67"/>
      <c r="AP77" s="68"/>
      <c r="AR77" s="68"/>
      <c r="AS77" s="66"/>
      <c r="AU77" s="68"/>
      <c r="AV77" s="68"/>
      <c r="AW77" s="189">
        <f t="shared" si="13"/>
        <v>0</v>
      </c>
      <c r="AX77" s="68"/>
      <c r="AZ77" s="69"/>
      <c r="BA77" s="68"/>
      <c r="BC77" s="68"/>
      <c r="BE77" s="68"/>
      <c r="BF77" s="66"/>
      <c r="BH77" s="68"/>
      <c r="BI77" s="68"/>
      <c r="BJ77" s="189">
        <f t="shared" si="14"/>
        <v>0</v>
      </c>
      <c r="BK77" s="68"/>
      <c r="BN77" s="68"/>
      <c r="BP77" s="68"/>
      <c r="BR77" s="68"/>
      <c r="BS77" s="66"/>
      <c r="BU77" s="68"/>
      <c r="BV77" s="84"/>
      <c r="BW77" s="189">
        <f t="shared" si="15"/>
        <v>0</v>
      </c>
      <c r="BX77" s="68"/>
      <c r="CA77" s="68"/>
      <c r="CB77" s="66"/>
      <c r="CC77" s="68"/>
      <c r="CE77" s="68"/>
      <c r="CF77" s="51">
        <f t="shared" si="16"/>
        <v>0</v>
      </c>
      <c r="CG77" s="51">
        <f t="shared" si="17"/>
        <v>0</v>
      </c>
      <c r="CH77" s="50">
        <f t="shared" si="18"/>
        <v>44196</v>
      </c>
      <c r="CI77" s="51">
        <f t="shared" si="19"/>
        <v>309</v>
      </c>
      <c r="CJ77" s="49">
        <f t="shared" si="20"/>
        <v>70000000</v>
      </c>
      <c r="CK77" s="66"/>
      <c r="CL77" s="49">
        <f t="shared" si="21"/>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1423</v>
      </c>
      <c r="G78" s="83"/>
      <c r="H78" s="73">
        <v>43886</v>
      </c>
      <c r="I78" s="73">
        <v>43887</v>
      </c>
      <c r="J78" s="73">
        <v>44196</v>
      </c>
      <c r="K78" s="62">
        <f t="shared" si="11"/>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12"/>
        <v>0</v>
      </c>
      <c r="AK78" s="73"/>
      <c r="AL78" s="72"/>
      <c r="AM78" s="71"/>
      <c r="AN78" s="73"/>
      <c r="AO78" s="67"/>
      <c r="AP78" s="68"/>
      <c r="AR78" s="68"/>
      <c r="AS78" s="66"/>
      <c r="AU78" s="68"/>
      <c r="AV78" s="68"/>
      <c r="AW78" s="189">
        <f t="shared" si="13"/>
        <v>0</v>
      </c>
      <c r="AX78" s="68"/>
      <c r="AZ78" s="69"/>
      <c r="BA78" s="68"/>
      <c r="BC78" s="68"/>
      <c r="BE78" s="68"/>
      <c r="BF78" s="66"/>
      <c r="BH78" s="68"/>
      <c r="BI78" s="68"/>
      <c r="BJ78" s="189">
        <f t="shared" si="14"/>
        <v>0</v>
      </c>
      <c r="BK78" s="68"/>
      <c r="BN78" s="68"/>
      <c r="BP78" s="68"/>
      <c r="BR78" s="68"/>
      <c r="BS78" s="66"/>
      <c r="BU78" s="68"/>
      <c r="BV78" s="84"/>
      <c r="BW78" s="189">
        <f t="shared" si="15"/>
        <v>0</v>
      </c>
      <c r="BX78" s="68"/>
      <c r="CA78" s="68"/>
      <c r="CB78" s="66"/>
      <c r="CC78" s="68"/>
      <c r="CE78" s="68"/>
      <c r="CF78" s="51">
        <f t="shared" si="16"/>
        <v>0</v>
      </c>
      <c r="CG78" s="51">
        <f t="shared" si="17"/>
        <v>0</v>
      </c>
      <c r="CH78" s="50">
        <f t="shared" si="18"/>
        <v>44196</v>
      </c>
      <c r="CI78" s="51">
        <f t="shared" si="19"/>
        <v>309</v>
      </c>
      <c r="CJ78" s="49">
        <f t="shared" si="20"/>
        <v>15000000</v>
      </c>
      <c r="CK78" s="66"/>
      <c r="CL78" s="49">
        <f t="shared" si="21"/>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1423</v>
      </c>
      <c r="G79" s="63"/>
      <c r="H79" s="57">
        <v>43886</v>
      </c>
      <c r="I79" s="57">
        <v>43887</v>
      </c>
      <c r="J79" s="57">
        <v>44196</v>
      </c>
      <c r="K79" s="62">
        <f t="shared" si="11"/>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12"/>
        <v>0</v>
      </c>
      <c r="AK79" s="57"/>
      <c r="AL79" s="56"/>
      <c r="AM79" s="79"/>
      <c r="AN79" s="57"/>
      <c r="AO79" s="55"/>
      <c r="AP79" s="54"/>
      <c r="AR79" s="54"/>
      <c r="AS79" s="49"/>
      <c r="AU79" s="52"/>
      <c r="AV79" s="52"/>
      <c r="AW79" s="189">
        <f t="shared" si="13"/>
        <v>0</v>
      </c>
      <c r="AX79" s="52"/>
      <c r="AZ79" s="53"/>
      <c r="BA79" s="52"/>
      <c r="BC79" s="52"/>
      <c r="BE79" s="52"/>
      <c r="BF79" s="49"/>
      <c r="BH79" s="52"/>
      <c r="BI79" s="52"/>
      <c r="BJ79" s="189">
        <f t="shared" si="14"/>
        <v>0</v>
      </c>
      <c r="BK79" s="52"/>
      <c r="BN79" s="52"/>
      <c r="BP79" s="52"/>
      <c r="BR79" s="52"/>
      <c r="BS79" s="49"/>
      <c r="BU79" s="52"/>
      <c r="BV79" s="176"/>
      <c r="BW79" s="189">
        <f t="shared" si="15"/>
        <v>0</v>
      </c>
      <c r="BX79" s="52"/>
      <c r="CA79" s="52"/>
      <c r="CB79" s="49"/>
      <c r="CC79" s="52"/>
      <c r="CE79" s="52"/>
      <c r="CF79" s="51">
        <f t="shared" si="16"/>
        <v>0</v>
      </c>
      <c r="CG79" s="51">
        <f t="shared" si="17"/>
        <v>0</v>
      </c>
      <c r="CH79" s="50">
        <f t="shared" si="18"/>
        <v>44196</v>
      </c>
      <c r="CI79" s="51">
        <f t="shared" si="19"/>
        <v>309</v>
      </c>
      <c r="CJ79" s="49">
        <f t="shared" si="20"/>
        <v>16518033</v>
      </c>
      <c r="CK79" s="49">
        <v>0</v>
      </c>
      <c r="CL79" s="49">
        <f t="shared" si="21"/>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1423</v>
      </c>
      <c r="G80" s="63"/>
      <c r="H80" s="57">
        <v>43886</v>
      </c>
      <c r="I80" s="57">
        <v>43892</v>
      </c>
      <c r="J80" s="57">
        <v>43921</v>
      </c>
      <c r="K80" s="62">
        <f t="shared" si="11"/>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12"/>
        <v>0</v>
      </c>
      <c r="AK80" s="57">
        <v>43909</v>
      </c>
      <c r="AL80" s="56">
        <v>286</v>
      </c>
      <c r="AM80" s="49">
        <v>62108000</v>
      </c>
      <c r="AN80" s="57">
        <v>43899</v>
      </c>
      <c r="AO80" s="55">
        <v>274</v>
      </c>
      <c r="AP80" s="54">
        <v>43909</v>
      </c>
      <c r="AQ80" s="48" t="s">
        <v>767</v>
      </c>
      <c r="AR80" s="54">
        <v>43910</v>
      </c>
      <c r="AS80" s="49"/>
      <c r="AU80" s="52"/>
      <c r="AV80" s="52"/>
      <c r="AW80" s="189">
        <f t="shared" si="13"/>
        <v>0</v>
      </c>
      <c r="AX80" s="52"/>
      <c r="AZ80" s="53"/>
      <c r="BA80" s="52"/>
      <c r="BC80" s="52"/>
      <c r="BE80" s="52"/>
      <c r="BF80" s="49"/>
      <c r="BH80" s="52"/>
      <c r="BI80" s="52"/>
      <c r="BJ80" s="189">
        <f t="shared" si="14"/>
        <v>0</v>
      </c>
      <c r="BK80" s="52"/>
      <c r="BN80" s="52"/>
      <c r="BP80" s="52"/>
      <c r="BR80" s="52"/>
      <c r="BS80" s="49"/>
      <c r="BU80" s="52"/>
      <c r="BV80" s="176"/>
      <c r="BW80" s="189">
        <f t="shared" si="15"/>
        <v>0</v>
      </c>
      <c r="BX80" s="52"/>
      <c r="CA80" s="52"/>
      <c r="CB80" s="49"/>
      <c r="CC80" s="52"/>
      <c r="CE80" s="52"/>
      <c r="CF80" s="51">
        <f t="shared" si="16"/>
        <v>62108000</v>
      </c>
      <c r="CG80" s="51">
        <f t="shared" si="17"/>
        <v>0</v>
      </c>
      <c r="CH80" s="50">
        <f t="shared" si="18"/>
        <v>43921</v>
      </c>
      <c r="CI80" s="51">
        <f t="shared" si="19"/>
        <v>29</v>
      </c>
      <c r="CJ80" s="49">
        <f t="shared" si="20"/>
        <v>186325400</v>
      </c>
      <c r="CK80" s="49">
        <v>186320581.91999999</v>
      </c>
      <c r="CL80" s="49">
        <f t="shared" si="21"/>
        <v>4818.080000013113</v>
      </c>
      <c r="CM80" s="178">
        <v>43921</v>
      </c>
      <c r="CN80" s="48" t="s">
        <v>974</v>
      </c>
      <c r="CO80" s="55" t="s">
        <v>4</v>
      </c>
      <c r="CP80" s="49"/>
      <c r="CQ80" s="49"/>
      <c r="CR80" s="49"/>
      <c r="CS80" s="49"/>
      <c r="CT80" s="49"/>
    </row>
    <row r="81" spans="1:98" s="65" customFormat="1" ht="16.5" customHeight="1" x14ac:dyDescent="0.3">
      <c r="A81" s="67">
        <v>80</v>
      </c>
      <c r="B81" s="78" t="s">
        <v>884</v>
      </c>
      <c r="C81" s="78" t="s">
        <v>887</v>
      </c>
      <c r="D81" s="78" t="s">
        <v>886</v>
      </c>
      <c r="E81" s="75">
        <v>30000000</v>
      </c>
      <c r="F81" s="175" t="s">
        <v>1423</v>
      </c>
      <c r="G81" s="83"/>
      <c r="H81" s="73">
        <v>43886</v>
      </c>
      <c r="I81" s="73">
        <v>43893</v>
      </c>
      <c r="J81" s="73">
        <v>44196</v>
      </c>
      <c r="K81" s="62">
        <f t="shared" si="11"/>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12"/>
        <v>0</v>
      </c>
      <c r="AK81" s="73"/>
      <c r="AL81" s="72"/>
      <c r="AM81" s="71"/>
      <c r="AN81" s="73"/>
      <c r="AO81" s="67"/>
      <c r="AP81" s="68"/>
      <c r="AR81" s="68"/>
      <c r="AS81" s="66"/>
      <c r="AU81" s="68"/>
      <c r="AV81" s="68"/>
      <c r="AW81" s="189">
        <f t="shared" si="13"/>
        <v>0</v>
      </c>
      <c r="AX81" s="68"/>
      <c r="AZ81" s="69"/>
      <c r="BA81" s="68"/>
      <c r="BC81" s="68"/>
      <c r="BE81" s="68"/>
      <c r="BF81" s="66"/>
      <c r="BH81" s="68"/>
      <c r="BI81" s="68"/>
      <c r="BJ81" s="189">
        <f t="shared" si="14"/>
        <v>0</v>
      </c>
      <c r="BK81" s="68"/>
      <c r="BN81" s="68"/>
      <c r="BP81" s="68"/>
      <c r="BR81" s="68"/>
      <c r="BS81" s="66"/>
      <c r="BU81" s="68"/>
      <c r="BV81" s="84"/>
      <c r="BW81" s="189">
        <f t="shared" si="15"/>
        <v>0</v>
      </c>
      <c r="BX81" s="68"/>
      <c r="CA81" s="68"/>
      <c r="CB81" s="66"/>
      <c r="CC81" s="68"/>
      <c r="CE81" s="68"/>
      <c r="CF81" s="51">
        <f t="shared" si="16"/>
        <v>0</v>
      </c>
      <c r="CG81" s="51">
        <f t="shared" si="17"/>
        <v>0</v>
      </c>
      <c r="CH81" s="50">
        <f t="shared" si="18"/>
        <v>44196</v>
      </c>
      <c r="CI81" s="51">
        <f t="shared" si="19"/>
        <v>303</v>
      </c>
      <c r="CJ81" s="49">
        <f t="shared" si="20"/>
        <v>30000000</v>
      </c>
      <c r="CK81" s="66"/>
      <c r="CL81" s="49">
        <f t="shared" si="21"/>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1423</v>
      </c>
      <c r="G82" s="83"/>
      <c r="H82" s="73">
        <v>43886</v>
      </c>
      <c r="I82" s="73">
        <v>43888</v>
      </c>
      <c r="J82" s="73">
        <v>44073</v>
      </c>
      <c r="K82" s="62">
        <f t="shared" si="11"/>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12"/>
        <v>0</v>
      </c>
      <c r="AK82" s="73">
        <v>43945</v>
      </c>
      <c r="AL82" s="72">
        <v>406</v>
      </c>
      <c r="AM82" s="71">
        <v>15000000</v>
      </c>
      <c r="AN82" s="73">
        <v>43921</v>
      </c>
      <c r="AO82" s="67">
        <v>419</v>
      </c>
      <c r="AP82" s="68">
        <v>43945</v>
      </c>
      <c r="AQ82" s="65" t="s">
        <v>767</v>
      </c>
      <c r="AR82" s="68">
        <v>43949</v>
      </c>
      <c r="AS82" s="66"/>
      <c r="AU82" s="68"/>
      <c r="AV82" s="68"/>
      <c r="AW82" s="189">
        <f t="shared" si="13"/>
        <v>0</v>
      </c>
      <c r="AX82" s="68"/>
      <c r="AZ82" s="69"/>
      <c r="BA82" s="68"/>
      <c r="BC82" s="68"/>
      <c r="BE82" s="68"/>
      <c r="BF82" s="66"/>
      <c r="BH82" s="68"/>
      <c r="BI82" s="68"/>
      <c r="BJ82" s="189">
        <f t="shared" si="14"/>
        <v>0</v>
      </c>
      <c r="BK82" s="68"/>
      <c r="BN82" s="68"/>
      <c r="BP82" s="68"/>
      <c r="BR82" s="68"/>
      <c r="BS82" s="66"/>
      <c r="BU82" s="68"/>
      <c r="BV82" s="84"/>
      <c r="BW82" s="189">
        <f t="shared" si="15"/>
        <v>0</v>
      </c>
      <c r="BX82" s="68"/>
      <c r="CA82" s="68"/>
      <c r="CB82" s="66"/>
      <c r="CC82" s="68"/>
      <c r="CE82" s="68"/>
      <c r="CF82" s="51">
        <f t="shared" si="16"/>
        <v>15000000</v>
      </c>
      <c r="CG82" s="51">
        <f t="shared" si="17"/>
        <v>0</v>
      </c>
      <c r="CH82" s="50">
        <f t="shared" si="18"/>
        <v>44073</v>
      </c>
      <c r="CI82" s="51">
        <f t="shared" si="19"/>
        <v>185</v>
      </c>
      <c r="CJ82" s="49">
        <f t="shared" si="20"/>
        <v>45000000</v>
      </c>
      <c r="CK82" s="66"/>
      <c r="CL82" s="49">
        <f t="shared" si="21"/>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1423</v>
      </c>
      <c r="G83" s="63"/>
      <c r="H83" s="57">
        <v>43886</v>
      </c>
      <c r="I83" s="57">
        <v>43887</v>
      </c>
      <c r="J83" s="57">
        <v>44073</v>
      </c>
      <c r="K83" s="62">
        <f t="shared" si="11"/>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v>0</v>
      </c>
      <c r="AG83" s="59"/>
      <c r="AH83" s="57"/>
      <c r="AI83" s="57"/>
      <c r="AJ83" s="58">
        <f t="shared" si="12"/>
        <v>0</v>
      </c>
      <c r="AK83" s="57">
        <v>44054</v>
      </c>
      <c r="AL83" s="56"/>
      <c r="AM83" s="79"/>
      <c r="AN83" s="57"/>
      <c r="AO83" s="55"/>
      <c r="AP83" s="54"/>
      <c r="AQ83" s="48" t="s">
        <v>1173</v>
      </c>
      <c r="AR83" s="54"/>
      <c r="AS83" s="49"/>
      <c r="AU83" s="52"/>
      <c r="AV83" s="52"/>
      <c r="AW83" s="189">
        <f t="shared" si="13"/>
        <v>0</v>
      </c>
      <c r="AX83" s="52"/>
      <c r="AZ83" s="53"/>
      <c r="BA83" s="52"/>
      <c r="BC83" s="52"/>
      <c r="BE83" s="52"/>
      <c r="BF83" s="49"/>
      <c r="BH83" s="52"/>
      <c r="BI83" s="52"/>
      <c r="BJ83" s="189">
        <f t="shared" si="14"/>
        <v>0</v>
      </c>
      <c r="BK83" s="52"/>
      <c r="BN83" s="52"/>
      <c r="BP83" s="52"/>
      <c r="BR83" s="52"/>
      <c r="BS83" s="49"/>
      <c r="BU83" s="52"/>
      <c r="BV83" s="176"/>
      <c r="BW83" s="189">
        <f t="shared" si="15"/>
        <v>0</v>
      </c>
      <c r="BX83" s="52"/>
      <c r="CA83" s="52"/>
      <c r="CB83" s="49"/>
      <c r="CC83" s="52"/>
      <c r="CE83" s="52"/>
      <c r="CF83" s="51">
        <f t="shared" si="16"/>
        <v>0</v>
      </c>
      <c r="CG83" s="51">
        <f t="shared" si="17"/>
        <v>0</v>
      </c>
      <c r="CH83" s="50">
        <f t="shared" si="18"/>
        <v>44073</v>
      </c>
      <c r="CI83" s="51">
        <f t="shared" si="19"/>
        <v>186</v>
      </c>
      <c r="CJ83" s="49">
        <f t="shared" si="20"/>
        <v>30000000</v>
      </c>
      <c r="CK83" s="49">
        <v>0</v>
      </c>
      <c r="CL83" s="49">
        <f t="shared" si="21"/>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1423</v>
      </c>
      <c r="G84" s="63"/>
      <c r="H84" s="57">
        <v>43886</v>
      </c>
      <c r="I84" s="57">
        <v>43886</v>
      </c>
      <c r="J84" s="57">
        <v>44104</v>
      </c>
      <c r="K84" s="62">
        <f t="shared" si="11"/>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12"/>
        <v>0</v>
      </c>
      <c r="AK84" s="57">
        <v>43943</v>
      </c>
      <c r="AL84" s="56"/>
      <c r="AM84" s="79"/>
      <c r="AN84" s="57"/>
      <c r="AO84" s="55"/>
      <c r="AP84" s="54"/>
      <c r="AQ84" s="48" t="s">
        <v>1348</v>
      </c>
      <c r="AR84" s="54" t="s">
        <v>14</v>
      </c>
      <c r="AS84" s="49"/>
      <c r="AU84" s="52"/>
      <c r="AV84" s="52"/>
      <c r="AW84" s="189">
        <f t="shared" si="13"/>
        <v>0</v>
      </c>
      <c r="AX84" s="52"/>
      <c r="AZ84" s="53"/>
      <c r="BA84" s="52"/>
      <c r="BC84" s="52"/>
      <c r="BE84" s="52"/>
      <c r="BF84" s="49"/>
      <c r="BH84" s="52"/>
      <c r="BI84" s="52"/>
      <c r="BJ84" s="189">
        <f t="shared" si="14"/>
        <v>0</v>
      </c>
      <c r="BK84" s="52"/>
      <c r="BN84" s="52"/>
      <c r="BP84" s="52"/>
      <c r="BR84" s="52"/>
      <c r="BS84" s="49"/>
      <c r="BU84" s="52"/>
      <c r="BV84" s="176"/>
      <c r="BW84" s="189">
        <f t="shared" si="15"/>
        <v>0</v>
      </c>
      <c r="BX84" s="52"/>
      <c r="CA84" s="52"/>
      <c r="CB84" s="49"/>
      <c r="CC84" s="52"/>
      <c r="CE84" s="52"/>
      <c r="CF84" s="51">
        <f t="shared" si="16"/>
        <v>0</v>
      </c>
      <c r="CG84" s="51">
        <f t="shared" si="17"/>
        <v>0</v>
      </c>
      <c r="CH84" s="50">
        <f t="shared" si="18"/>
        <v>44104</v>
      </c>
      <c r="CI84" s="51">
        <f t="shared" si="19"/>
        <v>218</v>
      </c>
      <c r="CJ84" s="49">
        <f t="shared" si="20"/>
        <v>47057500</v>
      </c>
      <c r="CK84" s="49">
        <v>0</v>
      </c>
      <c r="CL84" s="49">
        <f t="shared" si="21"/>
        <v>47057500</v>
      </c>
      <c r="CM84" s="177"/>
      <c r="CO84" s="55"/>
      <c r="CP84" s="49" t="s">
        <v>1451</v>
      </c>
      <c r="CQ84" s="49"/>
      <c r="CR84" s="49"/>
      <c r="CS84" s="49"/>
      <c r="CT84" s="49"/>
    </row>
    <row r="85" spans="1:98" s="48" customFormat="1" ht="16.5" customHeight="1" x14ac:dyDescent="0.3">
      <c r="A85" s="55">
        <v>84</v>
      </c>
      <c r="B85" s="61" t="s">
        <v>858</v>
      </c>
      <c r="C85" s="61" t="s">
        <v>861</v>
      </c>
      <c r="D85" s="61" t="s">
        <v>770</v>
      </c>
      <c r="E85" s="64">
        <v>5000000</v>
      </c>
      <c r="F85" s="175" t="s">
        <v>1423</v>
      </c>
      <c r="G85" s="63"/>
      <c r="H85" s="57">
        <v>43886</v>
      </c>
      <c r="I85" s="57">
        <v>43888</v>
      </c>
      <c r="J85" s="57">
        <v>43921</v>
      </c>
      <c r="K85" s="62">
        <f t="shared" si="11"/>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12"/>
        <v>0</v>
      </c>
      <c r="AK85" s="57"/>
      <c r="AL85" s="56"/>
      <c r="AM85" s="79"/>
      <c r="AN85" s="57"/>
      <c r="AO85" s="55"/>
      <c r="AP85" s="54"/>
      <c r="AR85" s="54"/>
      <c r="AS85" s="49"/>
      <c r="AU85" s="52"/>
      <c r="AV85" s="52"/>
      <c r="AW85" s="189">
        <f t="shared" si="13"/>
        <v>0</v>
      </c>
      <c r="AX85" s="52"/>
      <c r="AZ85" s="53"/>
      <c r="BA85" s="52"/>
      <c r="BC85" s="52"/>
      <c r="BE85" s="52"/>
      <c r="BF85" s="49"/>
      <c r="BH85" s="52"/>
      <c r="BI85" s="52"/>
      <c r="BJ85" s="189">
        <f t="shared" si="14"/>
        <v>0</v>
      </c>
      <c r="BK85" s="52"/>
      <c r="BN85" s="52"/>
      <c r="BP85" s="52"/>
      <c r="BR85" s="52"/>
      <c r="BS85" s="49"/>
      <c r="BU85" s="52"/>
      <c r="BV85" s="176"/>
      <c r="BW85" s="189">
        <f t="shared" si="15"/>
        <v>0</v>
      </c>
      <c r="BX85" s="52"/>
      <c r="CA85" s="52"/>
      <c r="CB85" s="49"/>
      <c r="CC85" s="52"/>
      <c r="CE85" s="52"/>
      <c r="CF85" s="51">
        <f t="shared" si="16"/>
        <v>0</v>
      </c>
      <c r="CG85" s="51">
        <f t="shared" si="17"/>
        <v>0</v>
      </c>
      <c r="CH85" s="50">
        <f t="shared" si="18"/>
        <v>43921</v>
      </c>
      <c r="CI85" s="51">
        <f t="shared" si="19"/>
        <v>33</v>
      </c>
      <c r="CJ85" s="49">
        <f t="shared" si="20"/>
        <v>5000000</v>
      </c>
      <c r="CK85" s="49">
        <v>532300</v>
      </c>
      <c r="CL85" s="49">
        <f t="shared" si="21"/>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1423</v>
      </c>
      <c r="G86" s="83"/>
      <c r="H86" s="73">
        <v>43887</v>
      </c>
      <c r="I86" s="73">
        <v>43887</v>
      </c>
      <c r="J86" s="73">
        <v>44196</v>
      </c>
      <c r="K86" s="62">
        <f t="shared" si="11"/>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v>62240454</v>
      </c>
      <c r="AG86" s="74"/>
      <c r="AH86" s="179"/>
      <c r="AI86" s="179"/>
      <c r="AJ86" s="58">
        <f t="shared" si="12"/>
        <v>0</v>
      </c>
      <c r="AK86" s="73">
        <v>43999</v>
      </c>
      <c r="AL86" s="72">
        <v>467</v>
      </c>
      <c r="AM86" s="71">
        <v>62240454</v>
      </c>
      <c r="AN86" s="73">
        <v>43951</v>
      </c>
      <c r="AO86" s="67">
        <v>510</v>
      </c>
      <c r="AP86" s="68">
        <v>43999</v>
      </c>
      <c r="AQ86" s="65" t="s">
        <v>767</v>
      </c>
      <c r="AR86" s="68"/>
      <c r="AS86" s="66"/>
      <c r="AU86" s="68"/>
      <c r="AV86" s="68"/>
      <c r="AW86" s="189">
        <f t="shared" si="13"/>
        <v>0</v>
      </c>
      <c r="AX86" s="68"/>
      <c r="AZ86" s="69"/>
      <c r="BA86" s="68"/>
      <c r="BC86" s="68"/>
      <c r="BE86" s="68"/>
      <c r="BF86" s="66"/>
      <c r="BH86" s="68"/>
      <c r="BI86" s="68"/>
      <c r="BJ86" s="189">
        <f t="shared" si="14"/>
        <v>0</v>
      </c>
      <c r="BK86" s="68"/>
      <c r="BN86" s="68"/>
      <c r="BP86" s="68"/>
      <c r="BR86" s="68"/>
      <c r="BS86" s="66"/>
      <c r="BU86" s="68"/>
      <c r="BV86" s="84"/>
      <c r="BW86" s="189">
        <f t="shared" si="15"/>
        <v>0</v>
      </c>
      <c r="BX86" s="68"/>
      <c r="CA86" s="68"/>
      <c r="CB86" s="66"/>
      <c r="CC86" s="68"/>
      <c r="CE86" s="68"/>
      <c r="CF86" s="51">
        <f t="shared" si="16"/>
        <v>62240454</v>
      </c>
      <c r="CG86" s="51">
        <f t="shared" si="17"/>
        <v>0</v>
      </c>
      <c r="CH86" s="50">
        <f t="shared" si="18"/>
        <v>44196</v>
      </c>
      <c r="CI86" s="51">
        <f t="shared" si="19"/>
        <v>309</v>
      </c>
      <c r="CJ86" s="49">
        <f t="shared" si="20"/>
        <v>186721362</v>
      </c>
      <c r="CK86" s="66"/>
      <c r="CL86" s="49">
        <f t="shared" si="21"/>
        <v>186721362</v>
      </c>
      <c r="CM86" s="82"/>
      <c r="CP86" s="66"/>
      <c r="CQ86" s="66"/>
      <c r="CR86" s="66"/>
      <c r="CS86" s="66"/>
      <c r="CT86" s="66"/>
    </row>
    <row r="87" spans="1:98" s="48" customFormat="1" ht="16.5" customHeight="1" x14ac:dyDescent="0.3">
      <c r="A87" s="55">
        <v>86</v>
      </c>
      <c r="B87" s="61" t="s">
        <v>843</v>
      </c>
      <c r="C87" s="61" t="s">
        <v>847</v>
      </c>
      <c r="D87" s="61" t="s">
        <v>846</v>
      </c>
      <c r="E87" s="64">
        <v>49020000</v>
      </c>
      <c r="F87" s="175" t="s">
        <v>1423</v>
      </c>
      <c r="G87" s="63"/>
      <c r="H87" s="57">
        <v>43887</v>
      </c>
      <c r="I87" s="57">
        <v>43889</v>
      </c>
      <c r="J87" s="57">
        <v>44043</v>
      </c>
      <c r="K87" s="62">
        <f t="shared" si="11"/>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v>24020000</v>
      </c>
      <c r="AG87" s="59"/>
      <c r="AH87" s="57"/>
      <c r="AI87" s="57"/>
      <c r="AJ87" s="58">
        <f t="shared" si="12"/>
        <v>0</v>
      </c>
      <c r="AK87" s="57">
        <v>44001</v>
      </c>
      <c r="AL87" s="56">
        <v>514</v>
      </c>
      <c r="AM87" s="79">
        <v>24020000</v>
      </c>
      <c r="AN87" s="57">
        <v>43979</v>
      </c>
      <c r="AO87" s="55">
        <v>511</v>
      </c>
      <c r="AP87" s="57">
        <v>44001</v>
      </c>
      <c r="AQ87" s="48" t="s">
        <v>767</v>
      </c>
      <c r="AR87" s="54">
        <v>44006</v>
      </c>
      <c r="AS87" s="49"/>
      <c r="AU87" s="52"/>
      <c r="AV87" s="52"/>
      <c r="AW87" s="189">
        <f t="shared" si="13"/>
        <v>0</v>
      </c>
      <c r="AX87" s="52"/>
      <c r="AZ87" s="53"/>
      <c r="BA87" s="52"/>
      <c r="BC87" s="52"/>
      <c r="BE87" s="52"/>
      <c r="BF87" s="49"/>
      <c r="BH87" s="52"/>
      <c r="BI87" s="52"/>
      <c r="BJ87" s="189">
        <f t="shared" si="14"/>
        <v>0</v>
      </c>
      <c r="BK87" s="52"/>
      <c r="BN87" s="52"/>
      <c r="BP87" s="52"/>
      <c r="BR87" s="52"/>
      <c r="BS87" s="49"/>
      <c r="BU87" s="52"/>
      <c r="BV87" s="176"/>
      <c r="BW87" s="189">
        <f t="shared" si="15"/>
        <v>0</v>
      </c>
      <c r="BX87" s="52"/>
      <c r="CA87" s="52"/>
      <c r="CB87" s="49"/>
      <c r="CC87" s="52"/>
      <c r="CE87" s="52"/>
      <c r="CF87" s="51">
        <f t="shared" si="16"/>
        <v>24020000</v>
      </c>
      <c r="CG87" s="51">
        <f t="shared" si="17"/>
        <v>0</v>
      </c>
      <c r="CH87" s="50">
        <f t="shared" si="18"/>
        <v>44043</v>
      </c>
      <c r="CI87" s="51">
        <f t="shared" si="19"/>
        <v>154</v>
      </c>
      <c r="CJ87" s="49">
        <f t="shared" si="20"/>
        <v>73040000</v>
      </c>
      <c r="CK87" s="49">
        <v>0</v>
      </c>
      <c r="CL87" s="49">
        <f t="shared" si="21"/>
        <v>73040000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1423</v>
      </c>
      <c r="G88" s="83"/>
      <c r="H88" s="73">
        <v>43887</v>
      </c>
      <c r="I88" s="73">
        <v>43888</v>
      </c>
      <c r="J88" s="73">
        <v>44196</v>
      </c>
      <c r="K88" s="62">
        <f t="shared" si="11"/>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12"/>
        <v>0</v>
      </c>
      <c r="AK88" s="73"/>
      <c r="AL88" s="72"/>
      <c r="AM88" s="71"/>
      <c r="AN88" s="73"/>
      <c r="AO88" s="67"/>
      <c r="AP88" s="68"/>
      <c r="AR88" s="68"/>
      <c r="AS88" s="66"/>
      <c r="AU88" s="68"/>
      <c r="AV88" s="68"/>
      <c r="AW88" s="189">
        <f t="shared" si="13"/>
        <v>0</v>
      </c>
      <c r="AX88" s="68"/>
      <c r="AZ88" s="69"/>
      <c r="BA88" s="68"/>
      <c r="BC88" s="68"/>
      <c r="BE88" s="68"/>
      <c r="BF88" s="66"/>
      <c r="BH88" s="68"/>
      <c r="BI88" s="68"/>
      <c r="BJ88" s="189">
        <f t="shared" si="14"/>
        <v>0</v>
      </c>
      <c r="BK88" s="68"/>
      <c r="BN88" s="68"/>
      <c r="BP88" s="68"/>
      <c r="BR88" s="68"/>
      <c r="BS88" s="66"/>
      <c r="BU88" s="68"/>
      <c r="BV88" s="84"/>
      <c r="BW88" s="189">
        <f t="shared" si="15"/>
        <v>0</v>
      </c>
      <c r="BX88" s="68"/>
      <c r="CA88" s="68"/>
      <c r="CB88" s="66"/>
      <c r="CC88" s="68"/>
      <c r="CE88" s="68"/>
      <c r="CF88" s="51">
        <f t="shared" si="16"/>
        <v>0</v>
      </c>
      <c r="CG88" s="51">
        <f t="shared" si="17"/>
        <v>0</v>
      </c>
      <c r="CH88" s="50">
        <f t="shared" si="18"/>
        <v>44196</v>
      </c>
      <c r="CI88" s="51">
        <f t="shared" si="19"/>
        <v>308</v>
      </c>
      <c r="CJ88" s="49">
        <f t="shared" si="20"/>
        <v>70000000</v>
      </c>
      <c r="CK88" s="66"/>
      <c r="CL88" s="49">
        <f t="shared" si="21"/>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1423</v>
      </c>
      <c r="G89" s="83"/>
      <c r="H89" s="73">
        <v>43887</v>
      </c>
      <c r="I89" s="73">
        <v>43896</v>
      </c>
      <c r="J89" s="73">
        <v>44073</v>
      </c>
      <c r="K89" s="62">
        <f t="shared" si="11"/>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12"/>
        <v>0</v>
      </c>
      <c r="AK89" s="73"/>
      <c r="AL89" s="72"/>
      <c r="AM89" s="71"/>
      <c r="AN89" s="73"/>
      <c r="AO89" s="67"/>
      <c r="AP89" s="68"/>
      <c r="AR89" s="68"/>
      <c r="AS89" s="66"/>
      <c r="AU89" s="68"/>
      <c r="AV89" s="68"/>
      <c r="AW89" s="189">
        <f t="shared" si="13"/>
        <v>0</v>
      </c>
      <c r="AX89" s="68"/>
      <c r="AZ89" s="69"/>
      <c r="BA89" s="68"/>
      <c r="BC89" s="68"/>
      <c r="BE89" s="68"/>
      <c r="BF89" s="66"/>
      <c r="BH89" s="68"/>
      <c r="BI89" s="68"/>
      <c r="BJ89" s="189">
        <f t="shared" si="14"/>
        <v>0</v>
      </c>
      <c r="BK89" s="68"/>
      <c r="BN89" s="68"/>
      <c r="BP89" s="68"/>
      <c r="BR89" s="68"/>
      <c r="BS89" s="66"/>
      <c r="BU89" s="68"/>
      <c r="BV89" s="84"/>
      <c r="BW89" s="189">
        <f t="shared" si="15"/>
        <v>0</v>
      </c>
      <c r="BX89" s="68"/>
      <c r="CA89" s="68"/>
      <c r="CB89" s="66"/>
      <c r="CC89" s="68"/>
      <c r="CE89" s="68"/>
      <c r="CF89" s="51">
        <f t="shared" si="16"/>
        <v>0</v>
      </c>
      <c r="CG89" s="51">
        <f t="shared" si="17"/>
        <v>0</v>
      </c>
      <c r="CH89" s="50">
        <f t="shared" si="18"/>
        <v>44073</v>
      </c>
      <c r="CI89" s="51">
        <f t="shared" si="19"/>
        <v>177</v>
      </c>
      <c r="CJ89" s="49">
        <f t="shared" si="20"/>
        <v>20000000</v>
      </c>
      <c r="CK89" s="66"/>
      <c r="CL89" s="49">
        <f t="shared" si="21"/>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1423</v>
      </c>
      <c r="G90" s="63"/>
      <c r="H90" s="57">
        <v>43887</v>
      </c>
      <c r="I90" s="57">
        <v>43888</v>
      </c>
      <c r="J90" s="57">
        <v>44196</v>
      </c>
      <c r="K90" s="62">
        <f t="shared" si="11"/>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12"/>
        <v>0</v>
      </c>
      <c r="AK90" s="57"/>
      <c r="AL90" s="56"/>
      <c r="AM90" s="79"/>
      <c r="AN90" s="57"/>
      <c r="AO90" s="55"/>
      <c r="AP90" s="54"/>
      <c r="AR90" s="54"/>
      <c r="AS90" s="49"/>
      <c r="AU90" s="52"/>
      <c r="AV90" s="52"/>
      <c r="AW90" s="189">
        <f t="shared" si="13"/>
        <v>0</v>
      </c>
      <c r="AX90" s="52"/>
      <c r="AZ90" s="53"/>
      <c r="BA90" s="52"/>
      <c r="BC90" s="52"/>
      <c r="BE90" s="52"/>
      <c r="BF90" s="49"/>
      <c r="BH90" s="52"/>
      <c r="BI90" s="52"/>
      <c r="BJ90" s="189">
        <f t="shared" si="14"/>
        <v>0</v>
      </c>
      <c r="BK90" s="52"/>
      <c r="BN90" s="52"/>
      <c r="BP90" s="52"/>
      <c r="BR90" s="52"/>
      <c r="BS90" s="49"/>
      <c r="BU90" s="52"/>
      <c r="BV90" s="176"/>
      <c r="BW90" s="189">
        <f t="shared" si="15"/>
        <v>0</v>
      </c>
      <c r="BX90" s="52"/>
      <c r="CA90" s="52"/>
      <c r="CB90" s="49"/>
      <c r="CC90" s="52"/>
      <c r="CE90" s="52"/>
      <c r="CF90" s="51">
        <f t="shared" si="16"/>
        <v>0</v>
      </c>
      <c r="CG90" s="51">
        <f t="shared" si="17"/>
        <v>0</v>
      </c>
      <c r="CH90" s="50">
        <f t="shared" si="18"/>
        <v>44196</v>
      </c>
      <c r="CI90" s="51">
        <f t="shared" si="19"/>
        <v>308</v>
      </c>
      <c r="CJ90" s="49">
        <f t="shared" si="20"/>
        <v>110000000</v>
      </c>
      <c r="CK90" s="49">
        <v>0</v>
      </c>
      <c r="CL90" s="49">
        <f t="shared" si="21"/>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1423</v>
      </c>
      <c r="G91" s="63"/>
      <c r="H91" s="57">
        <v>43888</v>
      </c>
      <c r="I91" s="57">
        <v>43892</v>
      </c>
      <c r="J91" s="57">
        <v>44196</v>
      </c>
      <c r="K91" s="62">
        <f t="shared" si="11"/>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12"/>
        <v>0</v>
      </c>
      <c r="AK91" s="57">
        <v>43922</v>
      </c>
      <c r="AL91" s="56"/>
      <c r="AM91" s="79"/>
      <c r="AN91" s="57"/>
      <c r="AO91" s="55"/>
      <c r="AP91" s="54"/>
      <c r="AQ91" s="48" t="s">
        <v>810</v>
      </c>
      <c r="AR91" s="54" t="s">
        <v>14</v>
      </c>
      <c r="AS91" s="49">
        <v>3750000</v>
      </c>
      <c r="AU91" s="52"/>
      <c r="AV91" s="52"/>
      <c r="AW91" s="189">
        <f t="shared" si="13"/>
        <v>0</v>
      </c>
      <c r="AX91" s="52">
        <v>43943</v>
      </c>
      <c r="AY91" s="48">
        <v>438</v>
      </c>
      <c r="AZ91" s="53">
        <v>4462500</v>
      </c>
      <c r="BA91" s="52">
        <v>43936</v>
      </c>
      <c r="BB91" s="48">
        <v>405</v>
      </c>
      <c r="BC91" s="52">
        <v>43943</v>
      </c>
      <c r="BD91" s="48" t="s">
        <v>809</v>
      </c>
      <c r="BE91" s="52">
        <v>43946</v>
      </c>
      <c r="BF91" s="49"/>
      <c r="BH91" s="52"/>
      <c r="BI91" s="52"/>
      <c r="BJ91" s="189">
        <f t="shared" si="14"/>
        <v>0</v>
      </c>
      <c r="BK91" s="52"/>
      <c r="BN91" s="52"/>
      <c r="BP91" s="52"/>
      <c r="BR91" s="52"/>
      <c r="BS91" s="49"/>
      <c r="BU91" s="52"/>
      <c r="BV91" s="176"/>
      <c r="BW91" s="189">
        <f t="shared" si="15"/>
        <v>0</v>
      </c>
      <c r="BX91" s="52"/>
      <c r="CA91" s="52"/>
      <c r="CB91" s="49"/>
      <c r="CC91" s="52"/>
      <c r="CE91" s="52"/>
      <c r="CF91" s="51">
        <f t="shared" si="16"/>
        <v>3750000</v>
      </c>
      <c r="CG91" s="51">
        <f t="shared" si="17"/>
        <v>0</v>
      </c>
      <c r="CH91" s="50">
        <f t="shared" si="18"/>
        <v>44196</v>
      </c>
      <c r="CI91" s="51">
        <f t="shared" si="19"/>
        <v>304</v>
      </c>
      <c r="CJ91" s="49">
        <f t="shared" si="20"/>
        <v>88060934</v>
      </c>
      <c r="CK91" s="49">
        <v>0</v>
      </c>
      <c r="CL91" s="49">
        <f t="shared" si="21"/>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1423</v>
      </c>
      <c r="G92" s="63"/>
      <c r="H92" s="57">
        <v>43888</v>
      </c>
      <c r="I92" s="57">
        <v>43892</v>
      </c>
      <c r="J92" s="57">
        <v>44196</v>
      </c>
      <c r="K92" s="62">
        <f t="shared" si="11"/>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12"/>
        <v>0</v>
      </c>
      <c r="AK92" s="57"/>
      <c r="AL92" s="56"/>
      <c r="AM92" s="79"/>
      <c r="AN92" s="57"/>
      <c r="AO92" s="55"/>
      <c r="AP92" s="54"/>
      <c r="AR92" s="54"/>
      <c r="AS92" s="49"/>
      <c r="AU92" s="52"/>
      <c r="AV92" s="52"/>
      <c r="AW92" s="189">
        <f t="shared" si="13"/>
        <v>0</v>
      </c>
      <c r="AX92" s="52"/>
      <c r="AZ92" s="53"/>
      <c r="BA92" s="52"/>
      <c r="BC92" s="52"/>
      <c r="BE92" s="52"/>
      <c r="BF92" s="49"/>
      <c r="BH92" s="52"/>
      <c r="BI92" s="52"/>
      <c r="BJ92" s="189">
        <f t="shared" si="14"/>
        <v>0</v>
      </c>
      <c r="BK92" s="52"/>
      <c r="BN92" s="52"/>
      <c r="BP92" s="52"/>
      <c r="BR92" s="52"/>
      <c r="BS92" s="49"/>
      <c r="BU92" s="52"/>
      <c r="BV92" s="176"/>
      <c r="BW92" s="189">
        <f t="shared" si="15"/>
        <v>0</v>
      </c>
      <c r="BX92" s="52"/>
      <c r="CA92" s="52"/>
      <c r="CB92" s="49"/>
      <c r="CC92" s="52"/>
      <c r="CE92" s="52"/>
      <c r="CF92" s="51">
        <f t="shared" si="16"/>
        <v>0</v>
      </c>
      <c r="CG92" s="51">
        <f t="shared" si="17"/>
        <v>0</v>
      </c>
      <c r="CH92" s="50">
        <f t="shared" si="18"/>
        <v>44196</v>
      </c>
      <c r="CI92" s="51">
        <f t="shared" si="19"/>
        <v>304</v>
      </c>
      <c r="CJ92" s="49">
        <f t="shared" si="20"/>
        <v>85968395</v>
      </c>
      <c r="CK92" s="49">
        <v>0</v>
      </c>
      <c r="CL92" s="49">
        <f t="shared" si="21"/>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1423</v>
      </c>
      <c r="G93" s="83"/>
      <c r="H93" s="73">
        <v>43888</v>
      </c>
      <c r="I93" s="73">
        <v>43902</v>
      </c>
      <c r="J93" s="73">
        <v>44196</v>
      </c>
      <c r="K93" s="62">
        <f t="shared" si="11"/>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12"/>
        <v>0</v>
      </c>
      <c r="AK93" s="73"/>
      <c r="AL93" s="72"/>
      <c r="AM93" s="71"/>
      <c r="AN93" s="73"/>
      <c r="AO93" s="67"/>
      <c r="AP93" s="68"/>
      <c r="AR93" s="68"/>
      <c r="AS93" s="66"/>
      <c r="AU93" s="68"/>
      <c r="AV93" s="68"/>
      <c r="AW93" s="189">
        <f t="shared" si="13"/>
        <v>0</v>
      </c>
      <c r="AX93" s="68"/>
      <c r="AZ93" s="69"/>
      <c r="BA93" s="68"/>
      <c r="BC93" s="68"/>
      <c r="BE93" s="68"/>
      <c r="BF93" s="66"/>
      <c r="BH93" s="68"/>
      <c r="BI93" s="68"/>
      <c r="BJ93" s="189">
        <f t="shared" si="14"/>
        <v>0</v>
      </c>
      <c r="BK93" s="68"/>
      <c r="BN93" s="68"/>
      <c r="BP93" s="68"/>
      <c r="BR93" s="68"/>
      <c r="BS93" s="66"/>
      <c r="BU93" s="68"/>
      <c r="BV93" s="84"/>
      <c r="BW93" s="189">
        <f t="shared" si="15"/>
        <v>0</v>
      </c>
      <c r="BX93" s="68"/>
      <c r="CA93" s="68"/>
      <c r="CB93" s="66"/>
      <c r="CC93" s="68"/>
      <c r="CE93" s="68"/>
      <c r="CF93" s="51">
        <f t="shared" si="16"/>
        <v>0</v>
      </c>
      <c r="CG93" s="51">
        <f t="shared" si="17"/>
        <v>0</v>
      </c>
      <c r="CH93" s="50">
        <f t="shared" si="18"/>
        <v>44196</v>
      </c>
      <c r="CI93" s="51">
        <f t="shared" si="19"/>
        <v>294</v>
      </c>
      <c r="CJ93" s="49">
        <f t="shared" si="20"/>
        <v>114178106</v>
      </c>
      <c r="CK93" s="66"/>
      <c r="CL93" s="49">
        <f t="shared" si="21"/>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1423</v>
      </c>
      <c r="G94" s="83"/>
      <c r="H94" s="73">
        <v>43889</v>
      </c>
      <c r="I94" s="73">
        <v>43892</v>
      </c>
      <c r="J94" s="73">
        <v>44196</v>
      </c>
      <c r="K94" s="62">
        <f t="shared" si="11"/>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12"/>
        <v>0</v>
      </c>
      <c r="AK94" s="73"/>
      <c r="AL94" s="72"/>
      <c r="AM94" s="71"/>
      <c r="AN94" s="73"/>
      <c r="AO94" s="67"/>
      <c r="AP94" s="68"/>
      <c r="AR94" s="68"/>
      <c r="AS94" s="66"/>
      <c r="AU94" s="68"/>
      <c r="AV94" s="68"/>
      <c r="AW94" s="189">
        <f t="shared" si="13"/>
        <v>0</v>
      </c>
      <c r="AX94" s="68"/>
      <c r="AZ94" s="69"/>
      <c r="BA94" s="68"/>
      <c r="BC94" s="68"/>
      <c r="BE94" s="68"/>
      <c r="BF94" s="66"/>
      <c r="BH94" s="68"/>
      <c r="BI94" s="68"/>
      <c r="BJ94" s="189">
        <f t="shared" si="14"/>
        <v>0</v>
      </c>
      <c r="BK94" s="68"/>
      <c r="BN94" s="68"/>
      <c r="BP94" s="68"/>
      <c r="BR94" s="68"/>
      <c r="BS94" s="66"/>
      <c r="BU94" s="68"/>
      <c r="BV94" s="84"/>
      <c r="BW94" s="189">
        <f t="shared" si="15"/>
        <v>0</v>
      </c>
      <c r="BX94" s="68"/>
      <c r="CA94" s="68"/>
      <c r="CB94" s="66"/>
      <c r="CC94" s="68"/>
      <c r="CE94" s="68"/>
      <c r="CF94" s="51">
        <f t="shared" si="16"/>
        <v>0</v>
      </c>
      <c r="CG94" s="51">
        <f t="shared" si="17"/>
        <v>0</v>
      </c>
      <c r="CH94" s="50">
        <f t="shared" si="18"/>
        <v>44196</v>
      </c>
      <c r="CI94" s="51">
        <f t="shared" si="19"/>
        <v>304</v>
      </c>
      <c r="CJ94" s="49">
        <f t="shared" si="20"/>
        <v>123807459</v>
      </c>
      <c r="CK94" s="66"/>
      <c r="CL94" s="49">
        <f t="shared" si="21"/>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1423</v>
      </c>
      <c r="G95" s="63"/>
      <c r="H95" s="57">
        <v>43889</v>
      </c>
      <c r="I95" s="57">
        <v>43908</v>
      </c>
      <c r="J95" s="57">
        <v>44196</v>
      </c>
      <c r="K95" s="62">
        <f t="shared" si="11"/>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12"/>
        <v>0</v>
      </c>
      <c r="AK95" s="57"/>
      <c r="AL95" s="56"/>
      <c r="AM95" s="79"/>
      <c r="AN95" s="57"/>
      <c r="AO95" s="55"/>
      <c r="AP95" s="54"/>
      <c r="AR95" s="54"/>
      <c r="AS95" s="49"/>
      <c r="AU95" s="52"/>
      <c r="AV95" s="52"/>
      <c r="AW95" s="189">
        <f t="shared" si="13"/>
        <v>0</v>
      </c>
      <c r="AX95" s="52"/>
      <c r="AZ95" s="53"/>
      <c r="BA95" s="52"/>
      <c r="BC95" s="52"/>
      <c r="BE95" s="52"/>
      <c r="BF95" s="49"/>
      <c r="BH95" s="52"/>
      <c r="BI95" s="52"/>
      <c r="BJ95" s="189">
        <f t="shared" si="14"/>
        <v>0</v>
      </c>
      <c r="BK95" s="52"/>
      <c r="BN95" s="52"/>
      <c r="BP95" s="52"/>
      <c r="BR95" s="52"/>
      <c r="BS95" s="49"/>
      <c r="BU95" s="52"/>
      <c r="BV95" s="176"/>
      <c r="BW95" s="189">
        <f t="shared" si="15"/>
        <v>0</v>
      </c>
      <c r="BX95" s="52"/>
      <c r="CA95" s="52"/>
      <c r="CB95" s="49"/>
      <c r="CC95" s="52"/>
      <c r="CE95" s="52"/>
      <c r="CF95" s="51">
        <f t="shared" si="16"/>
        <v>0</v>
      </c>
      <c r="CG95" s="51">
        <f t="shared" si="17"/>
        <v>0</v>
      </c>
      <c r="CH95" s="50">
        <f t="shared" si="18"/>
        <v>44196</v>
      </c>
      <c r="CI95" s="51">
        <f t="shared" si="19"/>
        <v>288</v>
      </c>
      <c r="CJ95" s="49">
        <f t="shared" si="20"/>
        <v>25000000</v>
      </c>
      <c r="CK95" s="49">
        <v>0</v>
      </c>
      <c r="CL95" s="49">
        <f t="shared" si="21"/>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1423</v>
      </c>
      <c r="G96" s="63"/>
      <c r="H96" s="57">
        <v>43889</v>
      </c>
      <c r="I96" s="57">
        <v>43889</v>
      </c>
      <c r="J96" s="57">
        <v>44196</v>
      </c>
      <c r="K96" s="62">
        <f t="shared" si="11"/>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12"/>
        <v>0</v>
      </c>
      <c r="AK96" s="57"/>
      <c r="AL96" s="56"/>
      <c r="AM96" s="79"/>
      <c r="AN96" s="57"/>
      <c r="AO96" s="55"/>
      <c r="AP96" s="54"/>
      <c r="AR96" s="54"/>
      <c r="AS96" s="49"/>
      <c r="AU96" s="52"/>
      <c r="AV96" s="52"/>
      <c r="AW96" s="189">
        <f t="shared" si="13"/>
        <v>0</v>
      </c>
      <c r="AX96" s="52"/>
      <c r="AZ96" s="53"/>
      <c r="BA96" s="52"/>
      <c r="BC96" s="52"/>
      <c r="BE96" s="52"/>
      <c r="BF96" s="49"/>
      <c r="BH96" s="52"/>
      <c r="BI96" s="52"/>
      <c r="BJ96" s="189">
        <f t="shared" si="14"/>
        <v>0</v>
      </c>
      <c r="BK96" s="52"/>
      <c r="BN96" s="52"/>
      <c r="BP96" s="52"/>
      <c r="BR96" s="52"/>
      <c r="BS96" s="49"/>
      <c r="BU96" s="52"/>
      <c r="BV96" s="176"/>
      <c r="BW96" s="189">
        <f t="shared" si="15"/>
        <v>0</v>
      </c>
      <c r="BX96" s="52"/>
      <c r="CA96" s="52"/>
      <c r="CB96" s="49"/>
      <c r="CC96" s="52"/>
      <c r="CE96" s="52"/>
      <c r="CF96" s="51">
        <f t="shared" si="16"/>
        <v>0</v>
      </c>
      <c r="CG96" s="51">
        <f t="shared" si="17"/>
        <v>0</v>
      </c>
      <c r="CH96" s="50">
        <f t="shared" si="18"/>
        <v>44196</v>
      </c>
      <c r="CI96" s="51">
        <f t="shared" si="19"/>
        <v>307</v>
      </c>
      <c r="CJ96" s="49">
        <f t="shared" si="20"/>
        <v>71500000</v>
      </c>
      <c r="CK96" s="49">
        <v>0</v>
      </c>
      <c r="CL96" s="49">
        <f t="shared" si="21"/>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1423</v>
      </c>
      <c r="G97" s="83"/>
      <c r="H97" s="73">
        <v>43889</v>
      </c>
      <c r="I97" s="73">
        <v>43893</v>
      </c>
      <c r="J97" s="73">
        <v>43921</v>
      </c>
      <c r="K97" s="62">
        <f t="shared" si="11"/>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12"/>
        <v>0</v>
      </c>
      <c r="AK97" s="73">
        <v>43915</v>
      </c>
      <c r="AL97" s="72">
        <v>279</v>
      </c>
      <c r="AM97" s="71">
        <v>62108700</v>
      </c>
      <c r="AN97" s="73">
        <v>43896</v>
      </c>
      <c r="AO97" s="67">
        <v>341</v>
      </c>
      <c r="AP97" s="68">
        <v>43915</v>
      </c>
      <c r="AQ97" s="48" t="s">
        <v>767</v>
      </c>
      <c r="AR97" s="68">
        <v>43917</v>
      </c>
      <c r="AS97" s="66"/>
      <c r="AU97" s="68"/>
      <c r="AV97" s="68"/>
      <c r="AW97" s="189">
        <f t="shared" si="13"/>
        <v>0</v>
      </c>
      <c r="AX97" s="68"/>
      <c r="AZ97" s="69"/>
      <c r="BA97" s="68"/>
      <c r="BC97" s="68"/>
      <c r="BE97" s="68"/>
      <c r="BF97" s="66"/>
      <c r="BH97" s="68"/>
      <c r="BI97" s="68"/>
      <c r="BJ97" s="189">
        <f t="shared" si="14"/>
        <v>0</v>
      </c>
      <c r="BK97" s="68"/>
      <c r="BN97" s="68"/>
      <c r="BP97" s="68"/>
      <c r="BR97" s="68"/>
      <c r="BS97" s="66"/>
      <c r="BU97" s="68"/>
      <c r="BV97" s="84"/>
      <c r="BW97" s="189">
        <f t="shared" si="15"/>
        <v>0</v>
      </c>
      <c r="BX97" s="68"/>
      <c r="CA97" s="68"/>
      <c r="CB97" s="66"/>
      <c r="CC97" s="68"/>
      <c r="CE97" s="68"/>
      <c r="CF97" s="51">
        <f t="shared" si="16"/>
        <v>62108700</v>
      </c>
      <c r="CG97" s="51">
        <f t="shared" si="17"/>
        <v>0</v>
      </c>
      <c r="CH97" s="50">
        <f t="shared" si="18"/>
        <v>43921</v>
      </c>
      <c r="CI97" s="51">
        <f t="shared" si="19"/>
        <v>28</v>
      </c>
      <c r="CJ97" s="49">
        <f t="shared" si="20"/>
        <v>186326100</v>
      </c>
      <c r="CK97" s="66">
        <v>186325227</v>
      </c>
      <c r="CL97" s="49">
        <f t="shared" si="21"/>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1423</v>
      </c>
      <c r="G98" s="83"/>
      <c r="H98" s="73">
        <v>43889</v>
      </c>
      <c r="I98" s="73">
        <v>43892</v>
      </c>
      <c r="J98" s="73">
        <v>44196</v>
      </c>
      <c r="K98" s="62">
        <f t="shared" si="11"/>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12"/>
        <v>0</v>
      </c>
      <c r="AK98" s="73"/>
      <c r="AL98" s="72"/>
      <c r="AM98" s="71"/>
      <c r="AN98" s="73"/>
      <c r="AO98" s="67"/>
      <c r="AP98" s="68"/>
      <c r="AR98" s="68"/>
      <c r="AS98" s="66"/>
      <c r="AU98" s="68"/>
      <c r="AV98" s="68"/>
      <c r="AW98" s="189">
        <f t="shared" si="13"/>
        <v>0</v>
      </c>
      <c r="AX98" s="68"/>
      <c r="AZ98" s="69"/>
      <c r="BA98" s="68"/>
      <c r="BC98" s="68"/>
      <c r="BE98" s="68"/>
      <c r="BF98" s="66"/>
      <c r="BH98" s="68"/>
      <c r="BI98" s="68"/>
      <c r="BJ98" s="189">
        <f t="shared" si="14"/>
        <v>0</v>
      </c>
      <c r="BK98" s="68"/>
      <c r="BN98" s="68"/>
      <c r="BP98" s="68"/>
      <c r="BR98" s="68"/>
      <c r="BS98" s="66"/>
      <c r="BU98" s="68"/>
      <c r="BV98" s="84"/>
      <c r="BW98" s="189">
        <f t="shared" si="15"/>
        <v>0</v>
      </c>
      <c r="BX98" s="68"/>
      <c r="CA98" s="68"/>
      <c r="CB98" s="66"/>
      <c r="CC98" s="68"/>
      <c r="CE98" s="68"/>
      <c r="CF98" s="51">
        <f t="shared" si="16"/>
        <v>0</v>
      </c>
      <c r="CG98" s="51">
        <f t="shared" si="17"/>
        <v>0</v>
      </c>
      <c r="CH98" s="50">
        <f t="shared" si="18"/>
        <v>44196</v>
      </c>
      <c r="CI98" s="51">
        <f t="shared" si="19"/>
        <v>304</v>
      </c>
      <c r="CJ98" s="49">
        <f t="shared" si="20"/>
        <v>66650000</v>
      </c>
      <c r="CK98" s="66"/>
      <c r="CL98" s="49">
        <f t="shared" si="21"/>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1423</v>
      </c>
      <c r="G99" s="83"/>
      <c r="H99" s="73">
        <v>43889</v>
      </c>
      <c r="I99" s="73">
        <v>43891</v>
      </c>
      <c r="J99" s="73">
        <v>44104</v>
      </c>
      <c r="K99" s="62">
        <f t="shared" si="11"/>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12"/>
        <v>0</v>
      </c>
      <c r="AK99" s="73"/>
      <c r="AL99" s="72"/>
      <c r="AM99" s="71"/>
      <c r="AN99" s="73"/>
      <c r="AO99" s="67"/>
      <c r="AP99" s="68"/>
      <c r="AR99" s="68"/>
      <c r="AS99" s="66"/>
      <c r="AU99" s="68"/>
      <c r="AV99" s="68"/>
      <c r="AW99" s="189">
        <f t="shared" si="13"/>
        <v>0</v>
      </c>
      <c r="AX99" s="68"/>
      <c r="AZ99" s="69"/>
      <c r="BA99" s="68"/>
      <c r="BC99" s="68"/>
      <c r="BE99" s="68"/>
      <c r="BF99" s="66"/>
      <c r="BH99" s="68"/>
      <c r="BI99" s="68"/>
      <c r="BJ99" s="189">
        <f t="shared" si="14"/>
        <v>0</v>
      </c>
      <c r="BK99" s="68"/>
      <c r="BN99" s="68"/>
      <c r="BP99" s="68"/>
      <c r="BR99" s="68"/>
      <c r="BS99" s="66"/>
      <c r="BU99" s="68"/>
      <c r="BV99" s="84"/>
      <c r="BW99" s="189">
        <f t="shared" si="15"/>
        <v>0</v>
      </c>
      <c r="BX99" s="68"/>
      <c r="CA99" s="68"/>
      <c r="CB99" s="66"/>
      <c r="CC99" s="68"/>
      <c r="CE99" s="68"/>
      <c r="CF99" s="51">
        <f t="shared" si="16"/>
        <v>0</v>
      </c>
      <c r="CG99" s="51">
        <f t="shared" si="17"/>
        <v>0</v>
      </c>
      <c r="CH99" s="50">
        <f t="shared" si="18"/>
        <v>44104</v>
      </c>
      <c r="CI99" s="51">
        <f t="shared" si="19"/>
        <v>213</v>
      </c>
      <c r="CJ99" s="49">
        <f t="shared" si="20"/>
        <v>96939087</v>
      </c>
      <c r="CK99" s="66"/>
      <c r="CL99" s="49">
        <f t="shared" si="21"/>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1423</v>
      </c>
      <c r="G100" s="83"/>
      <c r="H100" s="73">
        <v>43889</v>
      </c>
      <c r="I100" s="73">
        <v>43891</v>
      </c>
      <c r="J100" s="73">
        <v>44104</v>
      </c>
      <c r="K100" s="62">
        <f t="shared" si="11"/>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12"/>
        <v>0</v>
      </c>
      <c r="AK100" s="73"/>
      <c r="AL100" s="72"/>
      <c r="AM100" s="71"/>
      <c r="AN100" s="73"/>
      <c r="AO100" s="67"/>
      <c r="AP100" s="68"/>
      <c r="AR100" s="68"/>
      <c r="AS100" s="66"/>
      <c r="AU100" s="68"/>
      <c r="AV100" s="68"/>
      <c r="AW100" s="189">
        <f t="shared" si="13"/>
        <v>0</v>
      </c>
      <c r="AX100" s="68"/>
      <c r="AZ100" s="69"/>
      <c r="BA100" s="68"/>
      <c r="BC100" s="68"/>
      <c r="BE100" s="68"/>
      <c r="BF100" s="66"/>
      <c r="BH100" s="68"/>
      <c r="BI100" s="68"/>
      <c r="BJ100" s="189">
        <f t="shared" si="14"/>
        <v>0</v>
      </c>
      <c r="BK100" s="68"/>
      <c r="BN100" s="68"/>
      <c r="BP100" s="68"/>
      <c r="BR100" s="68"/>
      <c r="BS100" s="66"/>
      <c r="BU100" s="68"/>
      <c r="BV100" s="84"/>
      <c r="BW100" s="189">
        <f t="shared" si="15"/>
        <v>0</v>
      </c>
      <c r="BX100" s="68"/>
      <c r="CA100" s="68"/>
      <c r="CB100" s="66"/>
      <c r="CC100" s="68"/>
      <c r="CE100" s="68"/>
      <c r="CF100" s="51">
        <f t="shared" si="16"/>
        <v>0</v>
      </c>
      <c r="CG100" s="51">
        <f t="shared" si="17"/>
        <v>0</v>
      </c>
      <c r="CH100" s="50">
        <f t="shared" si="18"/>
        <v>44104</v>
      </c>
      <c r="CI100" s="51">
        <f t="shared" si="19"/>
        <v>213</v>
      </c>
      <c r="CJ100" s="49">
        <f t="shared" si="20"/>
        <v>84000000</v>
      </c>
      <c r="CK100" s="66"/>
      <c r="CL100" s="49">
        <f t="shared" si="21"/>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1423</v>
      </c>
      <c r="G101" s="83"/>
      <c r="H101" s="73">
        <v>43889</v>
      </c>
      <c r="I101" s="73">
        <v>43891</v>
      </c>
      <c r="J101" s="73">
        <v>44104</v>
      </c>
      <c r="K101" s="62">
        <f t="shared" si="11"/>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12"/>
        <v>0</v>
      </c>
      <c r="AK101" s="73"/>
      <c r="AL101" s="72"/>
      <c r="AM101" s="71"/>
      <c r="AN101" s="73"/>
      <c r="AO101" s="67"/>
      <c r="AP101" s="68"/>
      <c r="AR101" s="68"/>
      <c r="AS101" s="66"/>
      <c r="AU101" s="68"/>
      <c r="AV101" s="68"/>
      <c r="AW101" s="189">
        <f t="shared" si="13"/>
        <v>0</v>
      </c>
      <c r="AX101" s="68"/>
      <c r="AZ101" s="69"/>
      <c r="BA101" s="68"/>
      <c r="BC101" s="68"/>
      <c r="BE101" s="68"/>
      <c r="BF101" s="66"/>
      <c r="BH101" s="68"/>
      <c r="BI101" s="68"/>
      <c r="BJ101" s="189">
        <f t="shared" si="14"/>
        <v>0</v>
      </c>
      <c r="BK101" s="68"/>
      <c r="BN101" s="68"/>
      <c r="BP101" s="68"/>
      <c r="BR101" s="68"/>
      <c r="BS101" s="66"/>
      <c r="BU101" s="68"/>
      <c r="BV101" s="84"/>
      <c r="BW101" s="189">
        <f t="shared" si="15"/>
        <v>0</v>
      </c>
      <c r="BX101" s="68"/>
      <c r="CA101" s="68"/>
      <c r="CB101" s="66"/>
      <c r="CC101" s="68"/>
      <c r="CE101" s="68"/>
      <c r="CF101" s="51">
        <f t="shared" si="16"/>
        <v>0</v>
      </c>
      <c r="CG101" s="51">
        <f t="shared" si="17"/>
        <v>0</v>
      </c>
      <c r="CH101" s="50">
        <f t="shared" si="18"/>
        <v>44104</v>
      </c>
      <c r="CI101" s="51">
        <f t="shared" si="19"/>
        <v>213</v>
      </c>
      <c r="CJ101" s="49">
        <f t="shared" si="20"/>
        <v>112938000</v>
      </c>
      <c r="CK101" s="66"/>
      <c r="CL101" s="49">
        <f t="shared" si="21"/>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1423</v>
      </c>
      <c r="G102" s="83"/>
      <c r="H102" s="73">
        <v>43889</v>
      </c>
      <c r="I102" s="73">
        <v>43891</v>
      </c>
      <c r="J102" s="73">
        <v>44104</v>
      </c>
      <c r="K102" s="62">
        <f t="shared" si="11"/>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12"/>
        <v>0</v>
      </c>
      <c r="AK102" s="73"/>
      <c r="AL102" s="72"/>
      <c r="AM102" s="71"/>
      <c r="AN102" s="73"/>
      <c r="AO102" s="67"/>
      <c r="AP102" s="68"/>
      <c r="AR102" s="68"/>
      <c r="AS102" s="66"/>
      <c r="AU102" s="68"/>
      <c r="AV102" s="68"/>
      <c r="AW102" s="189">
        <f t="shared" si="13"/>
        <v>0</v>
      </c>
      <c r="AX102" s="68"/>
      <c r="AZ102" s="69"/>
      <c r="BA102" s="68"/>
      <c r="BC102" s="68"/>
      <c r="BE102" s="68"/>
      <c r="BF102" s="66"/>
      <c r="BH102" s="68"/>
      <c r="BI102" s="68"/>
      <c r="BJ102" s="189">
        <f t="shared" si="14"/>
        <v>0</v>
      </c>
      <c r="BK102" s="68"/>
      <c r="BN102" s="68"/>
      <c r="BP102" s="68"/>
      <c r="BR102" s="68"/>
      <c r="BS102" s="66"/>
      <c r="BU102" s="68"/>
      <c r="BV102" s="84"/>
      <c r="BW102" s="189">
        <f t="shared" si="15"/>
        <v>0</v>
      </c>
      <c r="BX102" s="68"/>
      <c r="CA102" s="68"/>
      <c r="CB102" s="66"/>
      <c r="CC102" s="68"/>
      <c r="CE102" s="68"/>
      <c r="CF102" s="51">
        <f t="shared" si="16"/>
        <v>0</v>
      </c>
      <c r="CG102" s="51">
        <f t="shared" si="17"/>
        <v>0</v>
      </c>
      <c r="CH102" s="50">
        <f t="shared" si="18"/>
        <v>44104</v>
      </c>
      <c r="CI102" s="51">
        <f t="shared" si="19"/>
        <v>213</v>
      </c>
      <c r="CJ102" s="49">
        <f t="shared" si="20"/>
        <v>37646000</v>
      </c>
      <c r="CK102" s="66"/>
      <c r="CL102" s="49">
        <f t="shared" si="21"/>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1423</v>
      </c>
      <c r="G103" s="83"/>
      <c r="H103" s="73">
        <v>43889</v>
      </c>
      <c r="I103" s="73">
        <v>43891</v>
      </c>
      <c r="J103" s="73">
        <v>44104</v>
      </c>
      <c r="K103" s="62">
        <f t="shared" si="11"/>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12"/>
        <v>0</v>
      </c>
      <c r="AK103" s="73"/>
      <c r="AL103" s="72"/>
      <c r="AM103" s="71"/>
      <c r="AN103" s="73"/>
      <c r="AO103" s="67"/>
      <c r="AP103" s="68"/>
      <c r="AR103" s="68"/>
      <c r="AS103" s="66"/>
      <c r="AU103" s="68"/>
      <c r="AV103" s="68"/>
      <c r="AW103" s="189">
        <f t="shared" si="13"/>
        <v>0</v>
      </c>
      <c r="AX103" s="68"/>
      <c r="AZ103" s="69"/>
      <c r="BA103" s="68"/>
      <c r="BC103" s="68"/>
      <c r="BE103" s="68"/>
      <c r="BF103" s="66"/>
      <c r="BH103" s="68"/>
      <c r="BI103" s="68"/>
      <c r="BJ103" s="189">
        <f t="shared" si="14"/>
        <v>0</v>
      </c>
      <c r="BK103" s="68"/>
      <c r="BN103" s="68"/>
      <c r="BP103" s="68"/>
      <c r="BR103" s="68"/>
      <c r="BS103" s="66"/>
      <c r="BU103" s="68"/>
      <c r="BV103" s="84"/>
      <c r="BW103" s="189">
        <f t="shared" si="15"/>
        <v>0</v>
      </c>
      <c r="BX103" s="68"/>
      <c r="CA103" s="68"/>
      <c r="CB103" s="66"/>
      <c r="CC103" s="68"/>
      <c r="CE103" s="68"/>
      <c r="CF103" s="51">
        <f t="shared" si="16"/>
        <v>0</v>
      </c>
      <c r="CG103" s="51">
        <f t="shared" si="17"/>
        <v>0</v>
      </c>
      <c r="CH103" s="50">
        <f t="shared" si="18"/>
        <v>44104</v>
      </c>
      <c r="CI103" s="51">
        <f t="shared" si="19"/>
        <v>213</v>
      </c>
      <c r="CJ103" s="49">
        <f t="shared" si="20"/>
        <v>63000000</v>
      </c>
      <c r="CK103" s="66"/>
      <c r="CL103" s="49">
        <f t="shared" si="21"/>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1423</v>
      </c>
      <c r="G104" s="83"/>
      <c r="H104" s="73">
        <v>43889</v>
      </c>
      <c r="I104" s="73">
        <v>43891</v>
      </c>
      <c r="J104" s="73">
        <v>44104</v>
      </c>
      <c r="K104" s="62">
        <f t="shared" ref="K104:K145" si="22">+J104-I104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12"/>
        <v>0</v>
      </c>
      <c r="AK104" s="73"/>
      <c r="AL104" s="72"/>
      <c r="AM104" s="71"/>
      <c r="AN104" s="73"/>
      <c r="AO104" s="67"/>
      <c r="AP104" s="68"/>
      <c r="AR104" s="68"/>
      <c r="AS104" s="66"/>
      <c r="AU104" s="68"/>
      <c r="AV104" s="68"/>
      <c r="AW104" s="189">
        <f t="shared" si="13"/>
        <v>0</v>
      </c>
      <c r="AX104" s="68"/>
      <c r="AZ104" s="69"/>
      <c r="BA104" s="68"/>
      <c r="BC104" s="68"/>
      <c r="BE104" s="68"/>
      <c r="BF104" s="66"/>
      <c r="BH104" s="68"/>
      <c r="BI104" s="68"/>
      <c r="BJ104" s="189">
        <f t="shared" si="14"/>
        <v>0</v>
      </c>
      <c r="BK104" s="68"/>
      <c r="BN104" s="68"/>
      <c r="BP104" s="68"/>
      <c r="BR104" s="68"/>
      <c r="BS104" s="66"/>
      <c r="BU104" s="68"/>
      <c r="BV104" s="84"/>
      <c r="BW104" s="189">
        <f t="shared" si="15"/>
        <v>0</v>
      </c>
      <c r="BX104" s="68"/>
      <c r="CA104" s="68"/>
      <c r="CB104" s="66"/>
      <c r="CC104" s="68"/>
      <c r="CE104" s="68"/>
      <c r="CF104" s="51">
        <f t="shared" si="16"/>
        <v>0</v>
      </c>
      <c r="CG104" s="51">
        <f t="shared" si="17"/>
        <v>0</v>
      </c>
      <c r="CH104" s="50">
        <f t="shared" si="18"/>
        <v>44104</v>
      </c>
      <c r="CI104" s="51">
        <f t="shared" si="19"/>
        <v>213</v>
      </c>
      <c r="CJ104" s="49">
        <f t="shared" si="20"/>
        <v>28000000</v>
      </c>
      <c r="CK104" s="66"/>
      <c r="CL104" s="49">
        <f t="shared" si="21"/>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1423</v>
      </c>
      <c r="G105" s="83"/>
      <c r="H105" s="73">
        <v>43889</v>
      </c>
      <c r="I105" s="73">
        <v>43891</v>
      </c>
      <c r="J105" s="73">
        <v>44104</v>
      </c>
      <c r="K105" s="62">
        <f t="shared" si="22"/>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12"/>
        <v>0</v>
      </c>
      <c r="AK105" s="73"/>
      <c r="AL105" s="72"/>
      <c r="AM105" s="71"/>
      <c r="AN105" s="73"/>
      <c r="AO105" s="67"/>
      <c r="AP105" s="68"/>
      <c r="AR105" s="68"/>
      <c r="AS105" s="66"/>
      <c r="AU105" s="68"/>
      <c r="AV105" s="68"/>
      <c r="AW105" s="189">
        <f t="shared" si="13"/>
        <v>0</v>
      </c>
      <c r="AX105" s="68"/>
      <c r="AZ105" s="69"/>
      <c r="BA105" s="68"/>
      <c r="BC105" s="68"/>
      <c r="BE105" s="68"/>
      <c r="BF105" s="66"/>
      <c r="BH105" s="68"/>
      <c r="BI105" s="68"/>
      <c r="BJ105" s="189">
        <f t="shared" si="14"/>
        <v>0</v>
      </c>
      <c r="BK105" s="68"/>
      <c r="BN105" s="68"/>
      <c r="BP105" s="68"/>
      <c r="BR105" s="68"/>
      <c r="BS105" s="66"/>
      <c r="BU105" s="68"/>
      <c r="BV105" s="84"/>
      <c r="BW105" s="189">
        <f t="shared" si="15"/>
        <v>0</v>
      </c>
      <c r="BX105" s="68"/>
      <c r="CA105" s="68"/>
      <c r="CB105" s="66"/>
      <c r="CC105" s="68"/>
      <c r="CE105" s="68"/>
      <c r="CF105" s="51">
        <f t="shared" si="16"/>
        <v>0</v>
      </c>
      <c r="CG105" s="51">
        <f t="shared" si="17"/>
        <v>0</v>
      </c>
      <c r="CH105" s="50">
        <f t="shared" si="18"/>
        <v>44104</v>
      </c>
      <c r="CI105" s="51">
        <f t="shared" si="19"/>
        <v>213</v>
      </c>
      <c r="CJ105" s="49">
        <f t="shared" si="20"/>
        <v>98820750</v>
      </c>
      <c r="CK105" s="66"/>
      <c r="CL105" s="49">
        <f t="shared" si="21"/>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1423</v>
      </c>
      <c r="G106" s="83"/>
      <c r="H106" s="73">
        <v>43889</v>
      </c>
      <c r="I106" s="73">
        <v>43891</v>
      </c>
      <c r="J106" s="73">
        <v>44104</v>
      </c>
      <c r="K106" s="62">
        <f t="shared" si="22"/>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12"/>
        <v>0</v>
      </c>
      <c r="AK106" s="73"/>
      <c r="AL106" s="72"/>
      <c r="AM106" s="71"/>
      <c r="AN106" s="73"/>
      <c r="AO106" s="67"/>
      <c r="AP106" s="68"/>
      <c r="AR106" s="68"/>
      <c r="AS106" s="66"/>
      <c r="AU106" s="68"/>
      <c r="AV106" s="68"/>
      <c r="AW106" s="189">
        <f t="shared" si="13"/>
        <v>0</v>
      </c>
      <c r="AX106" s="68"/>
      <c r="AZ106" s="69"/>
      <c r="BA106" s="68"/>
      <c r="BC106" s="68"/>
      <c r="BE106" s="68"/>
      <c r="BF106" s="66"/>
      <c r="BH106" s="68"/>
      <c r="BI106" s="68"/>
      <c r="BJ106" s="189">
        <f t="shared" si="14"/>
        <v>0</v>
      </c>
      <c r="BK106" s="68"/>
      <c r="BN106" s="68"/>
      <c r="BP106" s="68"/>
      <c r="BR106" s="68"/>
      <c r="BS106" s="66"/>
      <c r="BU106" s="68"/>
      <c r="BV106" s="84"/>
      <c r="BW106" s="189">
        <f t="shared" si="15"/>
        <v>0</v>
      </c>
      <c r="BX106" s="68"/>
      <c r="CA106" s="68"/>
      <c r="CB106" s="66"/>
      <c r="CC106" s="68"/>
      <c r="CE106" s="68"/>
      <c r="CF106" s="51">
        <f t="shared" si="16"/>
        <v>0</v>
      </c>
      <c r="CG106" s="51">
        <f t="shared" si="17"/>
        <v>0</v>
      </c>
      <c r="CH106" s="50">
        <f t="shared" si="18"/>
        <v>44104</v>
      </c>
      <c r="CI106" s="51">
        <f t="shared" si="19"/>
        <v>213</v>
      </c>
      <c r="CJ106" s="49">
        <f t="shared" si="20"/>
        <v>28234500</v>
      </c>
      <c r="CK106" s="66"/>
      <c r="CL106" s="49">
        <f t="shared" si="21"/>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1423</v>
      </c>
      <c r="G107" s="83"/>
      <c r="H107" s="73">
        <v>43889</v>
      </c>
      <c r="I107" s="73">
        <v>43891</v>
      </c>
      <c r="J107" s="73">
        <v>44104</v>
      </c>
      <c r="K107" s="62">
        <f t="shared" si="22"/>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12"/>
        <v>0</v>
      </c>
      <c r="AK107" s="73"/>
      <c r="AL107" s="72"/>
      <c r="AM107" s="71"/>
      <c r="AN107" s="73"/>
      <c r="AO107" s="67"/>
      <c r="AP107" s="68"/>
      <c r="AR107" s="68"/>
      <c r="AS107" s="66"/>
      <c r="AU107" s="68"/>
      <c r="AV107" s="68"/>
      <c r="AW107" s="189">
        <f t="shared" si="13"/>
        <v>0</v>
      </c>
      <c r="AX107" s="68"/>
      <c r="AZ107" s="69"/>
      <c r="BA107" s="68"/>
      <c r="BC107" s="68"/>
      <c r="BE107" s="68"/>
      <c r="BF107" s="66"/>
      <c r="BH107" s="68"/>
      <c r="BI107" s="68"/>
      <c r="BJ107" s="189">
        <f t="shared" si="14"/>
        <v>0</v>
      </c>
      <c r="BK107" s="68"/>
      <c r="BN107" s="68"/>
      <c r="BP107" s="68"/>
      <c r="BR107" s="68"/>
      <c r="BS107" s="66"/>
      <c r="BU107" s="68"/>
      <c r="BV107" s="84"/>
      <c r="BW107" s="189">
        <f t="shared" si="15"/>
        <v>0</v>
      </c>
      <c r="BX107" s="68"/>
      <c r="CA107" s="68"/>
      <c r="CB107" s="66"/>
      <c r="CC107" s="68"/>
      <c r="CE107" s="68"/>
      <c r="CF107" s="51">
        <f t="shared" si="16"/>
        <v>0</v>
      </c>
      <c r="CG107" s="51">
        <f t="shared" si="17"/>
        <v>0</v>
      </c>
      <c r="CH107" s="50">
        <f t="shared" si="18"/>
        <v>44104</v>
      </c>
      <c r="CI107" s="51">
        <f t="shared" si="19"/>
        <v>213</v>
      </c>
      <c r="CJ107" s="49">
        <f t="shared" si="20"/>
        <v>112938000</v>
      </c>
      <c r="CK107" s="66"/>
      <c r="CL107" s="49">
        <f t="shared" si="21"/>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1423</v>
      </c>
      <c r="G108" s="83"/>
      <c r="H108" s="73">
        <v>43889</v>
      </c>
      <c r="I108" s="73">
        <v>43891</v>
      </c>
      <c r="J108" s="73">
        <v>44104</v>
      </c>
      <c r="K108" s="62">
        <f t="shared" si="22"/>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12"/>
        <v>0</v>
      </c>
      <c r="AK108" s="73"/>
      <c r="AL108" s="72"/>
      <c r="AM108" s="71"/>
      <c r="AN108" s="73"/>
      <c r="AO108" s="67"/>
      <c r="AP108" s="68"/>
      <c r="AR108" s="68"/>
      <c r="AS108" s="66"/>
      <c r="AU108" s="68"/>
      <c r="AV108" s="68"/>
      <c r="AW108" s="189">
        <f t="shared" si="13"/>
        <v>0</v>
      </c>
      <c r="AX108" s="68"/>
      <c r="AZ108" s="69"/>
      <c r="BA108" s="68"/>
      <c r="BC108" s="68"/>
      <c r="BE108" s="68"/>
      <c r="BF108" s="66"/>
      <c r="BH108" s="68"/>
      <c r="BI108" s="68"/>
      <c r="BJ108" s="189">
        <f t="shared" si="14"/>
        <v>0</v>
      </c>
      <c r="BK108" s="68"/>
      <c r="BN108" s="68"/>
      <c r="BP108" s="68"/>
      <c r="BR108" s="68"/>
      <c r="BS108" s="66"/>
      <c r="BU108" s="68"/>
      <c r="BV108" s="84"/>
      <c r="BW108" s="189">
        <f t="shared" si="15"/>
        <v>0</v>
      </c>
      <c r="BX108" s="68"/>
      <c r="CA108" s="68"/>
      <c r="CB108" s="66"/>
      <c r="CC108" s="68"/>
      <c r="CE108" s="68"/>
      <c r="CF108" s="51">
        <f t="shared" si="16"/>
        <v>0</v>
      </c>
      <c r="CG108" s="51">
        <f t="shared" si="17"/>
        <v>0</v>
      </c>
      <c r="CH108" s="50">
        <f t="shared" si="18"/>
        <v>44104</v>
      </c>
      <c r="CI108" s="51">
        <f t="shared" si="19"/>
        <v>213</v>
      </c>
      <c r="CJ108" s="49">
        <f t="shared" si="20"/>
        <v>35000000</v>
      </c>
      <c r="CK108" s="66"/>
      <c r="CL108" s="49">
        <f t="shared" si="21"/>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1423</v>
      </c>
      <c r="G109" s="63"/>
      <c r="H109" s="57">
        <v>43889</v>
      </c>
      <c r="I109" s="57">
        <v>43891</v>
      </c>
      <c r="J109" s="57">
        <v>44104</v>
      </c>
      <c r="K109" s="62">
        <f t="shared" si="22"/>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12"/>
        <v>0</v>
      </c>
      <c r="AK109" s="57"/>
      <c r="AL109" s="56"/>
      <c r="AM109" s="79"/>
      <c r="AN109" s="57"/>
      <c r="AO109" s="55"/>
      <c r="AP109" s="54"/>
      <c r="AR109" s="54"/>
      <c r="AS109" s="49"/>
      <c r="AU109" s="52"/>
      <c r="AV109" s="52"/>
      <c r="AW109" s="189">
        <f t="shared" si="13"/>
        <v>0</v>
      </c>
      <c r="AX109" s="52"/>
      <c r="AZ109" s="53"/>
      <c r="BA109" s="52"/>
      <c r="BC109" s="52"/>
      <c r="BE109" s="52"/>
      <c r="BF109" s="49"/>
      <c r="BH109" s="52"/>
      <c r="BI109" s="52"/>
      <c r="BJ109" s="189">
        <f t="shared" si="14"/>
        <v>0</v>
      </c>
      <c r="BK109" s="52"/>
      <c r="BN109" s="52"/>
      <c r="BP109" s="52"/>
      <c r="BR109" s="52"/>
      <c r="BS109" s="49"/>
      <c r="BU109" s="52"/>
      <c r="BV109" s="176"/>
      <c r="BW109" s="189">
        <f t="shared" si="15"/>
        <v>0</v>
      </c>
      <c r="BX109" s="52"/>
      <c r="CA109" s="52"/>
      <c r="CB109" s="49"/>
      <c r="CC109" s="52"/>
      <c r="CE109" s="52"/>
      <c r="CF109" s="51">
        <f t="shared" si="16"/>
        <v>0</v>
      </c>
      <c r="CG109" s="51">
        <f t="shared" si="17"/>
        <v>0</v>
      </c>
      <c r="CH109" s="50">
        <f t="shared" si="18"/>
        <v>44104</v>
      </c>
      <c r="CI109" s="51">
        <f t="shared" si="19"/>
        <v>213</v>
      </c>
      <c r="CJ109" s="49">
        <f t="shared" si="20"/>
        <v>28234500</v>
      </c>
      <c r="CK109" s="49">
        <v>0</v>
      </c>
      <c r="CL109" s="49">
        <f t="shared" si="21"/>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1423</v>
      </c>
      <c r="G110" s="63"/>
      <c r="H110" s="57">
        <v>43889</v>
      </c>
      <c r="I110" s="57">
        <v>43891</v>
      </c>
      <c r="J110" s="57">
        <v>44104</v>
      </c>
      <c r="K110" s="62">
        <f t="shared" si="22"/>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12"/>
        <v>0</v>
      </c>
      <c r="AK110" s="57"/>
      <c r="AL110" s="56"/>
      <c r="AM110" s="79"/>
      <c r="AN110" s="57"/>
      <c r="AO110" s="55"/>
      <c r="AP110" s="54"/>
      <c r="AR110" s="54"/>
      <c r="AS110" s="49"/>
      <c r="AU110" s="52"/>
      <c r="AV110" s="52"/>
      <c r="AW110" s="189">
        <f t="shared" si="13"/>
        <v>0</v>
      </c>
      <c r="AX110" s="52"/>
      <c r="AZ110" s="53"/>
      <c r="BA110" s="52"/>
      <c r="BC110" s="52"/>
      <c r="BE110" s="52"/>
      <c r="BF110" s="49"/>
      <c r="BH110" s="52"/>
      <c r="BI110" s="52"/>
      <c r="BJ110" s="189">
        <f t="shared" si="14"/>
        <v>0</v>
      </c>
      <c r="BK110" s="52"/>
      <c r="BN110" s="52"/>
      <c r="BP110" s="52"/>
      <c r="BR110" s="52"/>
      <c r="BS110" s="49"/>
      <c r="BU110" s="52"/>
      <c r="BV110" s="176"/>
      <c r="BW110" s="189">
        <f t="shared" si="15"/>
        <v>0</v>
      </c>
      <c r="BX110" s="52"/>
      <c r="CA110" s="52"/>
      <c r="CB110" s="49"/>
      <c r="CC110" s="52"/>
      <c r="CE110" s="52"/>
      <c r="CF110" s="51">
        <f t="shared" si="16"/>
        <v>0</v>
      </c>
      <c r="CG110" s="51">
        <f t="shared" si="17"/>
        <v>0</v>
      </c>
      <c r="CH110" s="50">
        <f t="shared" si="18"/>
        <v>44104</v>
      </c>
      <c r="CI110" s="51">
        <f t="shared" si="19"/>
        <v>213</v>
      </c>
      <c r="CJ110" s="49">
        <f t="shared" si="20"/>
        <v>75292000</v>
      </c>
      <c r="CK110" s="49">
        <v>0</v>
      </c>
      <c r="CL110" s="49">
        <f t="shared" si="21"/>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1423</v>
      </c>
      <c r="G111" s="63"/>
      <c r="H111" s="57">
        <v>43889</v>
      </c>
      <c r="I111" s="57">
        <v>43891</v>
      </c>
      <c r="J111" s="57">
        <v>44104</v>
      </c>
      <c r="K111" s="62">
        <f t="shared" si="22"/>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12"/>
        <v>0</v>
      </c>
      <c r="AK111" s="57"/>
      <c r="AL111" s="56"/>
      <c r="AM111" s="79"/>
      <c r="AN111" s="57"/>
      <c r="AO111" s="55"/>
      <c r="AP111" s="54"/>
      <c r="AR111" s="54"/>
      <c r="AS111" s="49"/>
      <c r="AU111" s="52"/>
      <c r="AV111" s="52"/>
      <c r="AW111" s="189">
        <f t="shared" si="13"/>
        <v>0</v>
      </c>
      <c r="AX111" s="52"/>
      <c r="AZ111" s="53"/>
      <c r="BA111" s="52"/>
      <c r="BC111" s="52"/>
      <c r="BE111" s="52"/>
      <c r="BF111" s="49"/>
      <c r="BH111" s="52"/>
      <c r="BI111" s="52"/>
      <c r="BJ111" s="189">
        <f t="shared" si="14"/>
        <v>0</v>
      </c>
      <c r="BK111" s="52"/>
      <c r="BN111" s="52"/>
      <c r="BP111" s="52"/>
      <c r="BR111" s="52"/>
      <c r="BS111" s="49"/>
      <c r="BU111" s="52"/>
      <c r="BV111" s="176"/>
      <c r="BW111" s="189">
        <f t="shared" si="15"/>
        <v>0</v>
      </c>
      <c r="BX111" s="52"/>
      <c r="CA111" s="52"/>
      <c r="CB111" s="49"/>
      <c r="CC111" s="52"/>
      <c r="CE111" s="52"/>
      <c r="CF111" s="51">
        <f t="shared" si="16"/>
        <v>0</v>
      </c>
      <c r="CG111" s="51">
        <f t="shared" si="17"/>
        <v>0</v>
      </c>
      <c r="CH111" s="50">
        <f t="shared" si="18"/>
        <v>44104</v>
      </c>
      <c r="CI111" s="51">
        <f t="shared" si="19"/>
        <v>213</v>
      </c>
      <c r="CJ111" s="49">
        <f t="shared" si="20"/>
        <v>95997300</v>
      </c>
      <c r="CK111" s="49">
        <v>0</v>
      </c>
      <c r="CL111" s="49">
        <f t="shared" si="21"/>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1423</v>
      </c>
      <c r="G112" s="63"/>
      <c r="H112" s="57">
        <v>43889</v>
      </c>
      <c r="I112" s="57">
        <v>43891</v>
      </c>
      <c r="J112" s="57">
        <v>44104</v>
      </c>
      <c r="K112" s="62">
        <f t="shared" si="22"/>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12"/>
        <v>0</v>
      </c>
      <c r="AK112" s="57">
        <v>43943</v>
      </c>
      <c r="AL112" s="56"/>
      <c r="AM112" s="79"/>
      <c r="AN112" s="57"/>
      <c r="AO112" s="55"/>
      <c r="AP112" s="54"/>
      <c r="AQ112" s="48" t="s">
        <v>1348</v>
      </c>
      <c r="AR112" s="54" t="s">
        <v>14</v>
      </c>
      <c r="AS112" s="49"/>
      <c r="AU112" s="52"/>
      <c r="AV112" s="52"/>
      <c r="AW112" s="189">
        <f t="shared" si="13"/>
        <v>0</v>
      </c>
      <c r="AX112" s="52"/>
      <c r="AZ112" s="53"/>
      <c r="BA112" s="52"/>
      <c r="BC112" s="52"/>
      <c r="BE112" s="52"/>
      <c r="BF112" s="49"/>
      <c r="BH112" s="52"/>
      <c r="BI112" s="52"/>
      <c r="BJ112" s="189">
        <f t="shared" si="14"/>
        <v>0</v>
      </c>
      <c r="BK112" s="52"/>
      <c r="BN112" s="52"/>
      <c r="BP112" s="52"/>
      <c r="BR112" s="52"/>
      <c r="BS112" s="49"/>
      <c r="BU112" s="52"/>
      <c r="BV112" s="176"/>
      <c r="BW112" s="189">
        <f t="shared" si="15"/>
        <v>0</v>
      </c>
      <c r="BX112" s="52"/>
      <c r="CA112" s="52"/>
      <c r="CB112" s="49"/>
      <c r="CC112" s="52"/>
      <c r="CE112" s="52"/>
      <c r="CF112" s="51">
        <f t="shared" si="16"/>
        <v>0</v>
      </c>
      <c r="CG112" s="51">
        <f t="shared" si="17"/>
        <v>0</v>
      </c>
      <c r="CH112" s="50">
        <f t="shared" si="18"/>
        <v>44104</v>
      </c>
      <c r="CI112" s="51">
        <f t="shared" si="19"/>
        <v>213</v>
      </c>
      <c r="CJ112" s="49">
        <f t="shared" si="20"/>
        <v>37646000</v>
      </c>
      <c r="CK112" s="49">
        <v>0</v>
      </c>
      <c r="CL112" s="49">
        <f t="shared" si="21"/>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1423</v>
      </c>
      <c r="G113" s="63"/>
      <c r="H113" s="57">
        <v>43889</v>
      </c>
      <c r="I113" s="57">
        <v>43891</v>
      </c>
      <c r="J113" s="57">
        <v>44104</v>
      </c>
      <c r="K113" s="62">
        <f t="shared" si="22"/>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12"/>
        <v>0</v>
      </c>
      <c r="AK113" s="57"/>
      <c r="AL113" s="56"/>
      <c r="AM113" s="79"/>
      <c r="AN113" s="57"/>
      <c r="AO113" s="55"/>
      <c r="AP113" s="54"/>
      <c r="AR113" s="54"/>
      <c r="AS113" s="49"/>
      <c r="AU113" s="52"/>
      <c r="AV113" s="52"/>
      <c r="AW113" s="189">
        <f t="shared" si="13"/>
        <v>0</v>
      </c>
      <c r="AX113" s="52"/>
      <c r="AZ113" s="53"/>
      <c r="BA113" s="52"/>
      <c r="BC113" s="52"/>
      <c r="BE113" s="52"/>
      <c r="BF113" s="49"/>
      <c r="BH113" s="52"/>
      <c r="BI113" s="52"/>
      <c r="BJ113" s="189">
        <f t="shared" si="14"/>
        <v>0</v>
      </c>
      <c r="BK113" s="52"/>
      <c r="BN113" s="52"/>
      <c r="BP113" s="52"/>
      <c r="BR113" s="52"/>
      <c r="BS113" s="49"/>
      <c r="BU113" s="52"/>
      <c r="BV113" s="176"/>
      <c r="BW113" s="189">
        <f t="shared" si="15"/>
        <v>0</v>
      </c>
      <c r="BX113" s="52"/>
      <c r="CA113" s="52"/>
      <c r="CB113" s="49"/>
      <c r="CC113" s="52"/>
      <c r="CE113" s="52"/>
      <c r="CF113" s="51">
        <f t="shared" si="16"/>
        <v>0</v>
      </c>
      <c r="CG113" s="51">
        <f t="shared" si="17"/>
        <v>0</v>
      </c>
      <c r="CH113" s="50">
        <f t="shared" si="18"/>
        <v>44104</v>
      </c>
      <c r="CI113" s="51">
        <f t="shared" si="19"/>
        <v>213</v>
      </c>
      <c r="CJ113" s="49">
        <f t="shared" si="20"/>
        <v>124261228</v>
      </c>
      <c r="CK113" s="49">
        <v>0</v>
      </c>
      <c r="CL113" s="49">
        <f t="shared" si="21"/>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1423</v>
      </c>
      <c r="G114" s="63"/>
      <c r="H114" s="57">
        <v>43889</v>
      </c>
      <c r="I114" s="57">
        <v>43891</v>
      </c>
      <c r="J114" s="57">
        <v>44104</v>
      </c>
      <c r="K114" s="62">
        <f t="shared" si="22"/>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12"/>
        <v>0</v>
      </c>
      <c r="AK114" s="57"/>
      <c r="AL114" s="56"/>
      <c r="AM114" s="79"/>
      <c r="AN114" s="57"/>
      <c r="AO114" s="55"/>
      <c r="AP114" s="54"/>
      <c r="AR114" s="54"/>
      <c r="AS114" s="49"/>
      <c r="AU114" s="52"/>
      <c r="AV114" s="52"/>
      <c r="AW114" s="189">
        <f t="shared" si="13"/>
        <v>0</v>
      </c>
      <c r="AX114" s="52"/>
      <c r="AZ114" s="53"/>
      <c r="BA114" s="52"/>
      <c r="BC114" s="52"/>
      <c r="BE114" s="52"/>
      <c r="BF114" s="49"/>
      <c r="BH114" s="52"/>
      <c r="BI114" s="52"/>
      <c r="BJ114" s="189">
        <f t="shared" si="14"/>
        <v>0</v>
      </c>
      <c r="BK114" s="52"/>
      <c r="BN114" s="52"/>
      <c r="BP114" s="52"/>
      <c r="BR114" s="52"/>
      <c r="BS114" s="49"/>
      <c r="BU114" s="52"/>
      <c r="BV114" s="176"/>
      <c r="BW114" s="189">
        <f t="shared" si="15"/>
        <v>0</v>
      </c>
      <c r="BX114" s="52"/>
      <c r="CA114" s="52"/>
      <c r="CB114" s="49"/>
      <c r="CC114" s="52"/>
      <c r="CE114" s="52"/>
      <c r="CF114" s="51">
        <f t="shared" si="16"/>
        <v>0</v>
      </c>
      <c r="CG114" s="51">
        <f t="shared" si="17"/>
        <v>0</v>
      </c>
      <c r="CH114" s="50">
        <f t="shared" si="18"/>
        <v>44104</v>
      </c>
      <c r="CI114" s="51">
        <f t="shared" si="19"/>
        <v>213</v>
      </c>
      <c r="CJ114" s="49">
        <f t="shared" si="20"/>
        <v>33145042</v>
      </c>
      <c r="CK114" s="49">
        <v>0</v>
      </c>
      <c r="CL114" s="49">
        <f t="shared" si="21"/>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1423</v>
      </c>
      <c r="G115" s="63"/>
      <c r="H115" s="57">
        <v>43889</v>
      </c>
      <c r="I115" s="57">
        <v>43891</v>
      </c>
      <c r="J115" s="57">
        <v>44104</v>
      </c>
      <c r="K115" s="62">
        <f t="shared" si="22"/>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t="s">
        <v>1452</v>
      </c>
      <c r="AF115" s="49"/>
      <c r="AG115" s="59"/>
      <c r="AH115" s="57"/>
      <c r="AI115" s="57"/>
      <c r="AJ115" s="58">
        <f t="shared" si="12"/>
        <v>0</v>
      </c>
      <c r="AK115" s="57"/>
      <c r="AL115" s="56"/>
      <c r="AM115" s="79"/>
      <c r="AN115" s="57"/>
      <c r="AO115" s="55"/>
      <c r="AP115" s="54"/>
      <c r="AR115" s="54"/>
      <c r="AS115" s="49"/>
      <c r="AU115" s="52"/>
      <c r="AV115" s="52"/>
      <c r="AW115" s="189">
        <f t="shared" si="13"/>
        <v>0</v>
      </c>
      <c r="AX115" s="52"/>
      <c r="AZ115" s="53"/>
      <c r="BA115" s="52"/>
      <c r="BC115" s="52"/>
      <c r="BE115" s="52"/>
      <c r="BF115" s="49"/>
      <c r="BH115" s="52"/>
      <c r="BI115" s="52"/>
      <c r="BJ115" s="189">
        <f t="shared" si="14"/>
        <v>0</v>
      </c>
      <c r="BK115" s="52"/>
      <c r="BN115" s="52"/>
      <c r="BP115" s="52"/>
      <c r="BR115" s="52"/>
      <c r="BS115" s="49"/>
      <c r="BU115" s="52"/>
      <c r="BV115" s="176"/>
      <c r="BW115" s="189">
        <f t="shared" si="15"/>
        <v>0</v>
      </c>
      <c r="BX115" s="52"/>
      <c r="CA115" s="52"/>
      <c r="CB115" s="49"/>
      <c r="CC115" s="52"/>
      <c r="CE115" s="52"/>
      <c r="CF115" s="51">
        <f t="shared" si="16"/>
        <v>0</v>
      </c>
      <c r="CG115" s="51">
        <f t="shared" si="17"/>
        <v>0</v>
      </c>
      <c r="CH115" s="50">
        <f t="shared" si="18"/>
        <v>44104</v>
      </c>
      <c r="CI115" s="51">
        <f t="shared" si="19"/>
        <v>213</v>
      </c>
      <c r="CJ115" s="49">
        <f t="shared" si="20"/>
        <v>112938000</v>
      </c>
      <c r="CK115" s="49">
        <v>0</v>
      </c>
      <c r="CL115" s="49">
        <f t="shared" si="21"/>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1423</v>
      </c>
      <c r="G116" s="63"/>
      <c r="H116" s="57">
        <v>43889</v>
      </c>
      <c r="I116" s="57">
        <v>43891</v>
      </c>
      <c r="J116" s="57">
        <v>44104</v>
      </c>
      <c r="K116" s="62">
        <f t="shared" si="22"/>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12"/>
        <v>0</v>
      </c>
      <c r="AK116" s="57"/>
      <c r="AL116" s="56"/>
      <c r="AM116" s="79"/>
      <c r="AN116" s="57"/>
      <c r="AO116" s="55"/>
      <c r="AP116" s="54"/>
      <c r="AR116" s="54"/>
      <c r="AS116" s="49"/>
      <c r="AU116" s="52"/>
      <c r="AV116" s="52"/>
      <c r="AW116" s="189">
        <f t="shared" si="13"/>
        <v>0</v>
      </c>
      <c r="AX116" s="52"/>
      <c r="AZ116" s="53"/>
      <c r="BA116" s="52"/>
      <c r="BC116" s="52"/>
      <c r="BE116" s="52"/>
      <c r="BF116" s="49"/>
      <c r="BH116" s="52"/>
      <c r="BI116" s="52"/>
      <c r="BJ116" s="189">
        <f t="shared" si="14"/>
        <v>0</v>
      </c>
      <c r="BK116" s="52"/>
      <c r="BN116" s="52"/>
      <c r="BP116" s="52"/>
      <c r="BR116" s="52"/>
      <c r="BS116" s="49"/>
      <c r="BU116" s="52"/>
      <c r="BV116" s="176"/>
      <c r="BW116" s="189">
        <f t="shared" si="15"/>
        <v>0</v>
      </c>
      <c r="BX116" s="52"/>
      <c r="CA116" s="52"/>
      <c r="CB116" s="49"/>
      <c r="CC116" s="52"/>
      <c r="CE116" s="52"/>
      <c r="CF116" s="51">
        <f t="shared" si="16"/>
        <v>0</v>
      </c>
      <c r="CG116" s="51">
        <f t="shared" si="17"/>
        <v>0</v>
      </c>
      <c r="CH116" s="50">
        <f t="shared" si="18"/>
        <v>44104</v>
      </c>
      <c r="CI116" s="51">
        <f t="shared" si="19"/>
        <v>213</v>
      </c>
      <c r="CJ116" s="49">
        <f t="shared" si="20"/>
        <v>63000000</v>
      </c>
      <c r="CK116" s="49">
        <v>0</v>
      </c>
      <c r="CL116" s="49">
        <f t="shared" si="21"/>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1423</v>
      </c>
      <c r="G117" s="63"/>
      <c r="H117" s="57">
        <v>43889</v>
      </c>
      <c r="I117" s="57">
        <v>43891</v>
      </c>
      <c r="J117" s="57">
        <v>44104</v>
      </c>
      <c r="K117" s="62">
        <f t="shared" si="22"/>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12"/>
        <v>0</v>
      </c>
      <c r="AK117" s="57"/>
      <c r="AL117" s="56"/>
      <c r="AM117" s="79"/>
      <c r="AN117" s="57"/>
      <c r="AO117" s="55"/>
      <c r="AP117" s="54"/>
      <c r="AR117" s="54"/>
      <c r="AS117" s="49"/>
      <c r="AU117" s="52"/>
      <c r="AV117" s="52"/>
      <c r="AW117" s="189">
        <f t="shared" si="13"/>
        <v>0</v>
      </c>
      <c r="AX117" s="52"/>
      <c r="AZ117" s="53"/>
      <c r="BA117" s="52"/>
      <c r="BC117" s="52"/>
      <c r="BE117" s="52"/>
      <c r="BF117" s="49"/>
      <c r="BH117" s="52"/>
      <c r="BI117" s="52"/>
      <c r="BJ117" s="189">
        <f t="shared" si="14"/>
        <v>0</v>
      </c>
      <c r="BK117" s="52"/>
      <c r="BN117" s="52"/>
      <c r="BP117" s="52"/>
      <c r="BR117" s="52"/>
      <c r="BS117" s="49"/>
      <c r="BU117" s="52"/>
      <c r="BV117" s="176"/>
      <c r="BW117" s="189">
        <f t="shared" si="15"/>
        <v>0</v>
      </c>
      <c r="BX117" s="52"/>
      <c r="CA117" s="52"/>
      <c r="CB117" s="49"/>
      <c r="CC117" s="52"/>
      <c r="CE117" s="52"/>
      <c r="CF117" s="51">
        <f t="shared" si="16"/>
        <v>0</v>
      </c>
      <c r="CG117" s="51">
        <f t="shared" si="17"/>
        <v>0</v>
      </c>
      <c r="CH117" s="50">
        <f t="shared" si="18"/>
        <v>44104</v>
      </c>
      <c r="CI117" s="51">
        <f t="shared" si="19"/>
        <v>213</v>
      </c>
      <c r="CJ117" s="49">
        <f t="shared" si="20"/>
        <v>45881640</v>
      </c>
      <c r="CK117" s="49">
        <v>0</v>
      </c>
      <c r="CL117" s="49">
        <f t="shared" si="21"/>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1423</v>
      </c>
      <c r="G118" s="63"/>
      <c r="H118" s="57">
        <v>43889</v>
      </c>
      <c r="I118" s="57">
        <v>43891</v>
      </c>
      <c r="J118" s="57">
        <v>44104</v>
      </c>
      <c r="K118" s="62">
        <f t="shared" si="22"/>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12"/>
        <v>0</v>
      </c>
      <c r="AK118" s="57"/>
      <c r="AL118" s="56"/>
      <c r="AM118" s="79"/>
      <c r="AN118" s="57"/>
      <c r="AO118" s="55"/>
      <c r="AP118" s="54"/>
      <c r="AR118" s="54"/>
      <c r="AS118" s="49"/>
      <c r="AU118" s="52"/>
      <c r="AV118" s="52"/>
      <c r="AW118" s="189">
        <f t="shared" si="13"/>
        <v>0</v>
      </c>
      <c r="AX118" s="52"/>
      <c r="AZ118" s="53"/>
      <c r="BA118" s="52"/>
      <c r="BC118" s="52"/>
      <c r="BE118" s="52"/>
      <c r="BF118" s="49"/>
      <c r="BH118" s="52"/>
      <c r="BI118" s="52"/>
      <c r="BJ118" s="189">
        <f t="shared" si="14"/>
        <v>0</v>
      </c>
      <c r="BK118" s="52"/>
      <c r="BN118" s="52"/>
      <c r="BP118" s="52"/>
      <c r="BR118" s="52"/>
      <c r="BS118" s="49"/>
      <c r="BU118" s="52"/>
      <c r="BV118" s="176"/>
      <c r="BW118" s="189">
        <f t="shared" si="15"/>
        <v>0</v>
      </c>
      <c r="BX118" s="52"/>
      <c r="CA118" s="52"/>
      <c r="CB118" s="49"/>
      <c r="CC118" s="52"/>
      <c r="CE118" s="52"/>
      <c r="CF118" s="51">
        <f t="shared" si="16"/>
        <v>0</v>
      </c>
      <c r="CG118" s="51">
        <f t="shared" si="17"/>
        <v>0</v>
      </c>
      <c r="CH118" s="50">
        <f t="shared" si="18"/>
        <v>44104</v>
      </c>
      <c r="CI118" s="51">
        <f t="shared" si="19"/>
        <v>213</v>
      </c>
      <c r="CJ118" s="49">
        <f t="shared" si="20"/>
        <v>84000000</v>
      </c>
      <c r="CK118" s="49">
        <v>0</v>
      </c>
      <c r="CL118" s="49">
        <f t="shared" si="21"/>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1423</v>
      </c>
      <c r="G119" s="83"/>
      <c r="H119" s="73">
        <v>43889</v>
      </c>
      <c r="I119" s="73">
        <v>43891</v>
      </c>
      <c r="J119" s="73">
        <v>44104</v>
      </c>
      <c r="K119" s="62">
        <f t="shared" si="22"/>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12"/>
        <v>0</v>
      </c>
      <c r="AK119" s="73"/>
      <c r="AL119" s="72"/>
      <c r="AM119" s="71"/>
      <c r="AN119" s="73"/>
      <c r="AO119" s="67"/>
      <c r="AP119" s="68"/>
      <c r="AR119" s="68"/>
      <c r="AS119" s="66"/>
      <c r="AU119" s="68"/>
      <c r="AV119" s="68"/>
      <c r="AW119" s="189">
        <f t="shared" si="13"/>
        <v>0</v>
      </c>
      <c r="AX119" s="68"/>
      <c r="AZ119" s="69"/>
      <c r="BA119" s="68"/>
      <c r="BC119" s="68"/>
      <c r="BE119" s="68"/>
      <c r="BF119" s="66"/>
      <c r="BH119" s="68"/>
      <c r="BI119" s="68"/>
      <c r="BJ119" s="189">
        <f t="shared" si="14"/>
        <v>0</v>
      </c>
      <c r="BK119" s="68"/>
      <c r="BN119" s="68"/>
      <c r="BP119" s="68"/>
      <c r="BR119" s="68"/>
      <c r="BS119" s="66"/>
      <c r="BU119" s="68"/>
      <c r="BV119" s="84"/>
      <c r="BW119" s="189">
        <f t="shared" si="15"/>
        <v>0</v>
      </c>
      <c r="BX119" s="68"/>
      <c r="CA119" s="68"/>
      <c r="CB119" s="66"/>
      <c r="CC119" s="68"/>
      <c r="CE119" s="68"/>
      <c r="CF119" s="51">
        <f t="shared" si="16"/>
        <v>0</v>
      </c>
      <c r="CG119" s="51">
        <f t="shared" si="17"/>
        <v>0</v>
      </c>
      <c r="CH119" s="50">
        <f t="shared" si="18"/>
        <v>44104</v>
      </c>
      <c r="CI119" s="51">
        <f t="shared" si="19"/>
        <v>213</v>
      </c>
      <c r="CJ119" s="49">
        <f t="shared" si="20"/>
        <v>38500000</v>
      </c>
      <c r="CK119" s="66"/>
      <c r="CL119" s="49">
        <f t="shared" si="21"/>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1423</v>
      </c>
      <c r="G120" s="83"/>
      <c r="H120" s="73">
        <v>43889</v>
      </c>
      <c r="I120" s="73">
        <v>43891</v>
      </c>
      <c r="J120" s="73">
        <v>44104</v>
      </c>
      <c r="K120" s="62">
        <f t="shared" si="22"/>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12"/>
        <v>0</v>
      </c>
      <c r="AK120" s="73"/>
      <c r="AL120" s="72"/>
      <c r="AM120" s="71"/>
      <c r="AN120" s="73"/>
      <c r="AO120" s="67"/>
      <c r="AP120" s="68"/>
      <c r="AR120" s="68"/>
      <c r="AS120" s="66"/>
      <c r="AU120" s="68"/>
      <c r="AV120" s="68"/>
      <c r="AW120" s="189">
        <f t="shared" si="13"/>
        <v>0</v>
      </c>
      <c r="AX120" s="68"/>
      <c r="AZ120" s="69"/>
      <c r="BA120" s="68"/>
      <c r="BC120" s="68"/>
      <c r="BE120" s="68"/>
      <c r="BF120" s="66"/>
      <c r="BH120" s="68"/>
      <c r="BI120" s="68"/>
      <c r="BJ120" s="189">
        <f t="shared" si="14"/>
        <v>0</v>
      </c>
      <c r="BK120" s="68"/>
      <c r="BN120" s="68"/>
      <c r="BP120" s="68"/>
      <c r="BR120" s="68"/>
      <c r="BS120" s="66"/>
      <c r="BU120" s="68"/>
      <c r="BV120" s="84"/>
      <c r="BW120" s="189">
        <f t="shared" si="15"/>
        <v>0</v>
      </c>
      <c r="BX120" s="68"/>
      <c r="CA120" s="68"/>
      <c r="CB120" s="66"/>
      <c r="CC120" s="68"/>
      <c r="CE120" s="68"/>
      <c r="CF120" s="51">
        <f t="shared" si="16"/>
        <v>0</v>
      </c>
      <c r="CG120" s="51">
        <f t="shared" si="17"/>
        <v>0</v>
      </c>
      <c r="CH120" s="50">
        <f t="shared" si="18"/>
        <v>44104</v>
      </c>
      <c r="CI120" s="51">
        <f t="shared" si="19"/>
        <v>213</v>
      </c>
      <c r="CJ120" s="49">
        <f t="shared" si="20"/>
        <v>77000000</v>
      </c>
      <c r="CK120" s="66"/>
      <c r="CL120" s="49">
        <f t="shared" si="21"/>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1423</v>
      </c>
      <c r="G121" s="83"/>
      <c r="H121" s="73">
        <v>43889</v>
      </c>
      <c r="I121" s="73">
        <v>43891</v>
      </c>
      <c r="J121" s="73">
        <v>44104</v>
      </c>
      <c r="K121" s="62">
        <f t="shared" si="22"/>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12"/>
        <v>0</v>
      </c>
      <c r="AK121" s="73"/>
      <c r="AL121" s="72"/>
      <c r="AM121" s="71"/>
      <c r="AN121" s="73"/>
      <c r="AO121" s="67"/>
      <c r="AP121" s="68"/>
      <c r="AR121" s="68"/>
      <c r="AS121" s="66"/>
      <c r="AU121" s="68"/>
      <c r="AV121" s="68"/>
      <c r="AW121" s="189">
        <f t="shared" si="13"/>
        <v>0</v>
      </c>
      <c r="AX121" s="68"/>
      <c r="AZ121" s="69"/>
      <c r="BA121" s="68"/>
      <c r="BC121" s="68"/>
      <c r="BE121" s="68"/>
      <c r="BF121" s="66"/>
      <c r="BH121" s="68"/>
      <c r="BI121" s="68"/>
      <c r="BJ121" s="189">
        <f t="shared" si="14"/>
        <v>0</v>
      </c>
      <c r="BK121" s="68"/>
      <c r="BN121" s="68"/>
      <c r="BP121" s="68"/>
      <c r="BR121" s="68"/>
      <c r="BS121" s="66"/>
      <c r="BU121" s="68"/>
      <c r="BV121" s="84"/>
      <c r="BW121" s="189">
        <f t="shared" si="15"/>
        <v>0</v>
      </c>
      <c r="BX121" s="68"/>
      <c r="CA121" s="68"/>
      <c r="CB121" s="66"/>
      <c r="CC121" s="68"/>
      <c r="CE121" s="68"/>
      <c r="CF121" s="51">
        <f t="shared" si="16"/>
        <v>0</v>
      </c>
      <c r="CG121" s="51">
        <f t="shared" si="17"/>
        <v>0</v>
      </c>
      <c r="CH121" s="50">
        <f t="shared" si="18"/>
        <v>44104</v>
      </c>
      <c r="CI121" s="51">
        <f t="shared" si="19"/>
        <v>213</v>
      </c>
      <c r="CJ121" s="49">
        <f t="shared" si="20"/>
        <v>70586250</v>
      </c>
      <c r="CK121" s="66"/>
      <c r="CL121" s="49">
        <f t="shared" si="21"/>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1423</v>
      </c>
      <c r="G122" s="83"/>
      <c r="H122" s="73">
        <v>43889</v>
      </c>
      <c r="I122" s="73">
        <v>43891</v>
      </c>
      <c r="J122" s="73">
        <v>44104</v>
      </c>
      <c r="K122" s="62">
        <f t="shared" si="22"/>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12"/>
        <v>0</v>
      </c>
      <c r="AK122" s="73"/>
      <c r="AL122" s="72"/>
      <c r="AM122" s="71"/>
      <c r="AN122" s="73"/>
      <c r="AO122" s="67"/>
      <c r="AP122" s="68"/>
      <c r="AR122" s="68"/>
      <c r="AS122" s="66"/>
      <c r="AU122" s="68"/>
      <c r="AV122" s="68"/>
      <c r="AW122" s="189">
        <f t="shared" si="13"/>
        <v>0</v>
      </c>
      <c r="AX122" s="68"/>
      <c r="AZ122" s="69"/>
      <c r="BA122" s="68"/>
      <c r="BC122" s="68"/>
      <c r="BE122" s="68"/>
      <c r="BF122" s="66"/>
      <c r="BH122" s="68"/>
      <c r="BI122" s="68"/>
      <c r="BJ122" s="189">
        <f t="shared" si="14"/>
        <v>0</v>
      </c>
      <c r="BK122" s="68"/>
      <c r="BN122" s="68"/>
      <c r="BP122" s="68"/>
      <c r="BR122" s="68"/>
      <c r="BS122" s="66"/>
      <c r="BU122" s="68"/>
      <c r="BV122" s="84"/>
      <c r="BW122" s="189">
        <f t="shared" si="15"/>
        <v>0</v>
      </c>
      <c r="BX122" s="68"/>
      <c r="CA122" s="68"/>
      <c r="CB122" s="66"/>
      <c r="CC122" s="68"/>
      <c r="CE122" s="68"/>
      <c r="CF122" s="51">
        <f t="shared" si="16"/>
        <v>0</v>
      </c>
      <c r="CG122" s="51">
        <f t="shared" si="17"/>
        <v>0</v>
      </c>
      <c r="CH122" s="50">
        <f t="shared" si="18"/>
        <v>44104</v>
      </c>
      <c r="CI122" s="51">
        <f t="shared" si="19"/>
        <v>213</v>
      </c>
      <c r="CJ122" s="49">
        <f t="shared" si="20"/>
        <v>9411500</v>
      </c>
      <c r="CK122" s="66"/>
      <c r="CL122" s="49">
        <f t="shared" si="21"/>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1423</v>
      </c>
      <c r="G123" s="83"/>
      <c r="H123" s="73">
        <v>43889</v>
      </c>
      <c r="I123" s="73">
        <v>43891</v>
      </c>
      <c r="J123" s="73">
        <v>44104</v>
      </c>
      <c r="K123" s="62">
        <f t="shared" si="22"/>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12"/>
        <v>0</v>
      </c>
      <c r="AK123" s="73"/>
      <c r="AL123" s="72"/>
      <c r="AM123" s="71"/>
      <c r="AN123" s="73"/>
      <c r="AO123" s="67"/>
      <c r="AP123" s="68"/>
      <c r="AR123" s="68"/>
      <c r="AS123" s="66"/>
      <c r="AU123" s="68"/>
      <c r="AV123" s="68"/>
      <c r="AW123" s="189">
        <f t="shared" si="13"/>
        <v>0</v>
      </c>
      <c r="AX123" s="68"/>
      <c r="AZ123" s="69"/>
      <c r="BA123" s="68"/>
      <c r="BC123" s="68"/>
      <c r="BE123" s="68"/>
      <c r="BF123" s="66"/>
      <c r="BH123" s="68"/>
      <c r="BI123" s="68"/>
      <c r="BJ123" s="189">
        <f t="shared" si="14"/>
        <v>0</v>
      </c>
      <c r="BK123" s="68"/>
      <c r="BN123" s="68"/>
      <c r="BP123" s="68"/>
      <c r="BR123" s="68"/>
      <c r="BS123" s="66"/>
      <c r="BU123" s="68"/>
      <c r="BV123" s="84"/>
      <c r="BW123" s="189">
        <f t="shared" si="15"/>
        <v>0</v>
      </c>
      <c r="BX123" s="68"/>
      <c r="CA123" s="68"/>
      <c r="CB123" s="66"/>
      <c r="CC123" s="68"/>
      <c r="CE123" s="68"/>
      <c r="CF123" s="51">
        <f t="shared" si="16"/>
        <v>0</v>
      </c>
      <c r="CG123" s="51">
        <f t="shared" si="17"/>
        <v>0</v>
      </c>
      <c r="CH123" s="50">
        <f t="shared" si="18"/>
        <v>44104</v>
      </c>
      <c r="CI123" s="51">
        <f t="shared" si="19"/>
        <v>213</v>
      </c>
      <c r="CJ123" s="49">
        <f t="shared" si="20"/>
        <v>75292000</v>
      </c>
      <c r="CK123" s="66"/>
      <c r="CL123" s="49">
        <f t="shared" si="21"/>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1423</v>
      </c>
      <c r="G124" s="63"/>
      <c r="H124" s="57">
        <v>43889</v>
      </c>
      <c r="I124" s="57">
        <v>43891</v>
      </c>
      <c r="J124" s="57">
        <v>44104</v>
      </c>
      <c r="K124" s="62">
        <f t="shared" si="22"/>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v>43906</v>
      </c>
      <c r="AF124" s="49"/>
      <c r="AG124" s="59"/>
      <c r="AH124" s="57"/>
      <c r="AI124" s="57"/>
      <c r="AJ124" s="58">
        <f t="shared" si="12"/>
        <v>0</v>
      </c>
      <c r="AK124" s="57"/>
      <c r="AL124" s="56"/>
      <c r="AM124" s="79"/>
      <c r="AN124" s="57"/>
      <c r="AO124" s="55"/>
      <c r="AP124" s="54"/>
      <c r="AR124" s="54"/>
      <c r="AS124" s="49"/>
      <c r="AU124" s="52"/>
      <c r="AV124" s="52"/>
      <c r="AW124" s="189">
        <f t="shared" si="13"/>
        <v>0</v>
      </c>
      <c r="AX124" s="52"/>
      <c r="AZ124" s="53"/>
      <c r="BA124" s="52"/>
      <c r="BC124" s="52"/>
      <c r="BE124" s="52"/>
      <c r="BF124" s="49"/>
      <c r="BH124" s="52"/>
      <c r="BI124" s="52"/>
      <c r="BJ124" s="189">
        <f t="shared" si="14"/>
        <v>0</v>
      </c>
      <c r="BK124" s="52"/>
      <c r="BN124" s="52"/>
      <c r="BP124" s="52"/>
      <c r="BR124" s="52"/>
      <c r="BS124" s="49"/>
      <c r="BU124" s="52"/>
      <c r="BV124" s="176"/>
      <c r="BW124" s="189">
        <f t="shared" si="15"/>
        <v>0</v>
      </c>
      <c r="BX124" s="52"/>
      <c r="CA124" s="52"/>
      <c r="CB124" s="49"/>
      <c r="CC124" s="52"/>
      <c r="CE124" s="52"/>
      <c r="CF124" s="51">
        <f t="shared" si="16"/>
        <v>0</v>
      </c>
      <c r="CG124" s="51">
        <f t="shared" si="17"/>
        <v>0</v>
      </c>
      <c r="CH124" s="50">
        <f t="shared" si="18"/>
        <v>44104</v>
      </c>
      <c r="CI124" s="51">
        <f t="shared" si="19"/>
        <v>213</v>
      </c>
      <c r="CJ124" s="49">
        <f t="shared" si="20"/>
        <v>37646000</v>
      </c>
      <c r="CK124" s="49">
        <v>0</v>
      </c>
      <c r="CL124" s="49">
        <f t="shared" si="21"/>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1423</v>
      </c>
      <c r="G125" s="63"/>
      <c r="H125" s="57">
        <v>43889</v>
      </c>
      <c r="I125" s="57">
        <v>43891</v>
      </c>
      <c r="J125" s="57">
        <v>44104</v>
      </c>
      <c r="K125" s="62">
        <f t="shared" si="22"/>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v>43902</v>
      </c>
      <c r="AF125" s="49"/>
      <c r="AG125" s="59"/>
      <c r="AH125" s="57"/>
      <c r="AI125" s="57"/>
      <c r="AJ125" s="58">
        <f t="shared" si="12"/>
        <v>0</v>
      </c>
      <c r="AK125" s="57"/>
      <c r="AL125" s="56"/>
      <c r="AM125" s="79"/>
      <c r="AN125" s="57"/>
      <c r="AO125" s="55"/>
      <c r="AP125" s="54"/>
      <c r="AR125" s="54"/>
      <c r="AS125" s="49"/>
      <c r="AU125" s="52"/>
      <c r="AV125" s="52"/>
      <c r="AW125" s="189">
        <f t="shared" si="13"/>
        <v>0</v>
      </c>
      <c r="AX125" s="52"/>
      <c r="AZ125" s="53"/>
      <c r="BA125" s="52"/>
      <c r="BC125" s="52"/>
      <c r="BE125" s="52"/>
      <c r="BF125" s="49"/>
      <c r="BH125" s="52"/>
      <c r="BI125" s="52"/>
      <c r="BJ125" s="189">
        <f t="shared" si="14"/>
        <v>0</v>
      </c>
      <c r="BK125" s="52"/>
      <c r="BN125" s="52"/>
      <c r="BP125" s="52"/>
      <c r="BR125" s="52"/>
      <c r="BS125" s="49"/>
      <c r="BU125" s="52"/>
      <c r="BV125" s="176"/>
      <c r="BW125" s="189">
        <f t="shared" si="15"/>
        <v>0</v>
      </c>
      <c r="BX125" s="52"/>
      <c r="CA125" s="52"/>
      <c r="CB125" s="49"/>
      <c r="CC125" s="52"/>
      <c r="CE125" s="52"/>
      <c r="CF125" s="51">
        <f t="shared" si="16"/>
        <v>0</v>
      </c>
      <c r="CG125" s="51">
        <f t="shared" si="17"/>
        <v>0</v>
      </c>
      <c r="CH125" s="50">
        <f t="shared" si="18"/>
        <v>44104</v>
      </c>
      <c r="CI125" s="51">
        <f t="shared" si="19"/>
        <v>213</v>
      </c>
      <c r="CJ125" s="49">
        <f t="shared" si="20"/>
        <v>79997750</v>
      </c>
      <c r="CK125" s="49">
        <v>0</v>
      </c>
      <c r="CL125" s="49">
        <f t="shared" si="21"/>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1423</v>
      </c>
      <c r="G126" s="63"/>
      <c r="H126" s="57">
        <v>43889</v>
      </c>
      <c r="I126" s="57">
        <v>43891</v>
      </c>
      <c r="J126" s="57">
        <v>44104</v>
      </c>
      <c r="K126" s="62">
        <f t="shared" si="22"/>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12"/>
        <v>0</v>
      </c>
      <c r="AK126" s="57"/>
      <c r="AL126" s="56"/>
      <c r="AM126" s="79"/>
      <c r="AN126" s="57"/>
      <c r="AO126" s="55"/>
      <c r="AP126" s="54"/>
      <c r="AR126" s="54"/>
      <c r="AS126" s="49"/>
      <c r="AU126" s="52"/>
      <c r="AV126" s="52"/>
      <c r="AW126" s="189">
        <f t="shared" si="13"/>
        <v>0</v>
      </c>
      <c r="AX126" s="52"/>
      <c r="AZ126" s="53"/>
      <c r="BA126" s="52"/>
      <c r="BC126" s="52"/>
      <c r="BE126" s="52"/>
      <c r="BF126" s="49"/>
      <c r="BH126" s="52"/>
      <c r="BI126" s="52"/>
      <c r="BJ126" s="189">
        <f t="shared" si="14"/>
        <v>0</v>
      </c>
      <c r="BK126" s="52"/>
      <c r="BN126" s="52"/>
      <c r="BP126" s="52"/>
      <c r="BR126" s="52"/>
      <c r="BS126" s="49"/>
      <c r="BU126" s="52"/>
      <c r="BV126" s="176"/>
      <c r="BW126" s="189">
        <f t="shared" si="15"/>
        <v>0</v>
      </c>
      <c r="BX126" s="52"/>
      <c r="CA126" s="52"/>
      <c r="CB126" s="49"/>
      <c r="CC126" s="52"/>
      <c r="CE126" s="52"/>
      <c r="CF126" s="51">
        <f t="shared" si="16"/>
        <v>0</v>
      </c>
      <c r="CG126" s="51">
        <f t="shared" si="17"/>
        <v>0</v>
      </c>
      <c r="CH126" s="50">
        <f t="shared" si="18"/>
        <v>44104</v>
      </c>
      <c r="CI126" s="51">
        <f t="shared" si="19"/>
        <v>213</v>
      </c>
      <c r="CJ126" s="49">
        <f t="shared" si="20"/>
        <v>112938000</v>
      </c>
      <c r="CK126" s="49">
        <v>59695800</v>
      </c>
      <c r="CL126" s="49">
        <f t="shared" si="21"/>
        <v>53242200</v>
      </c>
      <c r="CM126" s="177">
        <v>44005</v>
      </c>
      <c r="CN126" s="48" t="s">
        <v>974</v>
      </c>
      <c r="CO126" s="55" t="s">
        <v>4</v>
      </c>
      <c r="CP126" s="49"/>
      <c r="CQ126" s="49"/>
      <c r="CR126" s="49"/>
      <c r="CS126" s="49"/>
      <c r="CT126" s="49"/>
    </row>
    <row r="127" spans="1:98" s="65" customFormat="1" ht="16.5" customHeight="1" x14ac:dyDescent="0.3">
      <c r="A127" s="67">
        <v>126</v>
      </c>
      <c r="B127" s="78" t="s">
        <v>432</v>
      </c>
      <c r="C127" s="78" t="s">
        <v>599</v>
      </c>
      <c r="D127" s="78" t="s">
        <v>595</v>
      </c>
      <c r="E127" s="75">
        <v>77644865</v>
      </c>
      <c r="F127" s="175" t="s">
        <v>1423</v>
      </c>
      <c r="G127" s="83"/>
      <c r="H127" s="73">
        <v>43889</v>
      </c>
      <c r="I127" s="73">
        <v>43891</v>
      </c>
      <c r="J127" s="73">
        <v>44104</v>
      </c>
      <c r="K127" s="62">
        <f t="shared" si="22"/>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12"/>
        <v>0</v>
      </c>
      <c r="AK127" s="73"/>
      <c r="AL127" s="72"/>
      <c r="AM127" s="71"/>
      <c r="AN127" s="73"/>
      <c r="AO127" s="67"/>
      <c r="AP127" s="68"/>
      <c r="AR127" s="68"/>
      <c r="AS127" s="66"/>
      <c r="AU127" s="68"/>
      <c r="AV127" s="68"/>
      <c r="AW127" s="189">
        <f t="shared" si="13"/>
        <v>0</v>
      </c>
      <c r="AX127" s="68"/>
      <c r="AZ127" s="69"/>
      <c r="BA127" s="68"/>
      <c r="BC127" s="68"/>
      <c r="BE127" s="68"/>
      <c r="BF127" s="66"/>
      <c r="BH127" s="68"/>
      <c r="BI127" s="68"/>
      <c r="BJ127" s="189">
        <f t="shared" si="14"/>
        <v>0</v>
      </c>
      <c r="BK127" s="68"/>
      <c r="BN127" s="68"/>
      <c r="BP127" s="68"/>
      <c r="BR127" s="68"/>
      <c r="BS127" s="66"/>
      <c r="BU127" s="68"/>
      <c r="BV127" s="84"/>
      <c r="BW127" s="189">
        <f t="shared" si="15"/>
        <v>0</v>
      </c>
      <c r="BX127" s="68"/>
      <c r="CA127" s="68"/>
      <c r="CB127" s="66"/>
      <c r="CC127" s="68"/>
      <c r="CE127" s="68"/>
      <c r="CF127" s="51">
        <f t="shared" si="16"/>
        <v>0</v>
      </c>
      <c r="CG127" s="51">
        <f t="shared" si="17"/>
        <v>0</v>
      </c>
      <c r="CH127" s="50">
        <f t="shared" si="18"/>
        <v>44104</v>
      </c>
      <c r="CI127" s="51">
        <f t="shared" si="19"/>
        <v>213</v>
      </c>
      <c r="CJ127" s="49">
        <f t="shared" si="20"/>
        <v>77644865</v>
      </c>
      <c r="CK127" s="66"/>
      <c r="CL127" s="49">
        <f t="shared" si="21"/>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1423</v>
      </c>
      <c r="G128" s="83"/>
      <c r="H128" s="73">
        <v>43892</v>
      </c>
      <c r="I128" s="73">
        <v>43892</v>
      </c>
      <c r="J128" s="73">
        <v>44104</v>
      </c>
      <c r="K128" s="62">
        <f t="shared" si="22"/>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12"/>
        <v>0</v>
      </c>
      <c r="AK128" s="73"/>
      <c r="AL128" s="72"/>
      <c r="AM128" s="71"/>
      <c r="AN128" s="73"/>
      <c r="AO128" s="67"/>
      <c r="AP128" s="68"/>
      <c r="AR128" s="68"/>
      <c r="AS128" s="66"/>
      <c r="AU128" s="68"/>
      <c r="AV128" s="68"/>
      <c r="AW128" s="189">
        <f t="shared" si="13"/>
        <v>0</v>
      </c>
      <c r="AX128" s="68"/>
      <c r="AZ128" s="69"/>
      <c r="BA128" s="68"/>
      <c r="BC128" s="68"/>
      <c r="BE128" s="68"/>
      <c r="BF128" s="66"/>
      <c r="BH128" s="68"/>
      <c r="BI128" s="68"/>
      <c r="BJ128" s="189">
        <f t="shared" si="14"/>
        <v>0</v>
      </c>
      <c r="BK128" s="68"/>
      <c r="BN128" s="68"/>
      <c r="BP128" s="68"/>
      <c r="BR128" s="68"/>
      <c r="BS128" s="66"/>
      <c r="BU128" s="68"/>
      <c r="BV128" s="84"/>
      <c r="BW128" s="189">
        <f t="shared" si="15"/>
        <v>0</v>
      </c>
      <c r="BX128" s="68"/>
      <c r="CA128" s="68"/>
      <c r="CB128" s="66"/>
      <c r="CC128" s="68"/>
      <c r="CE128" s="68"/>
      <c r="CF128" s="51">
        <f t="shared" si="16"/>
        <v>0</v>
      </c>
      <c r="CG128" s="51">
        <f t="shared" si="17"/>
        <v>0</v>
      </c>
      <c r="CH128" s="50">
        <f t="shared" si="18"/>
        <v>44104</v>
      </c>
      <c r="CI128" s="51">
        <f t="shared" si="19"/>
        <v>212</v>
      </c>
      <c r="CJ128" s="49">
        <f t="shared" si="20"/>
        <v>49698194</v>
      </c>
      <c r="CK128" s="66"/>
      <c r="CL128" s="49">
        <f t="shared" si="21"/>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1423</v>
      </c>
      <c r="G129" s="63"/>
      <c r="H129" s="57">
        <v>43892</v>
      </c>
      <c r="I129" s="57">
        <v>43892</v>
      </c>
      <c r="J129" s="57">
        <v>44104</v>
      </c>
      <c r="K129" s="62">
        <f t="shared" si="22"/>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12"/>
        <v>0</v>
      </c>
      <c r="AK129" s="57"/>
      <c r="AL129" s="56"/>
      <c r="AM129" s="79"/>
      <c r="AN129" s="57"/>
      <c r="AO129" s="55"/>
      <c r="AP129" s="54"/>
      <c r="AR129" s="54"/>
      <c r="AS129" s="49"/>
      <c r="AU129" s="52"/>
      <c r="AV129" s="52"/>
      <c r="AW129" s="189">
        <f t="shared" si="13"/>
        <v>0</v>
      </c>
      <c r="AX129" s="52"/>
      <c r="AZ129" s="53"/>
      <c r="BA129" s="52"/>
      <c r="BC129" s="52"/>
      <c r="BE129" s="52"/>
      <c r="BF129" s="49"/>
      <c r="BH129" s="52"/>
      <c r="BI129" s="52"/>
      <c r="BJ129" s="189">
        <f t="shared" si="14"/>
        <v>0</v>
      </c>
      <c r="BK129" s="52"/>
      <c r="BN129" s="52"/>
      <c r="BP129" s="52"/>
      <c r="BR129" s="52"/>
      <c r="BS129" s="49"/>
      <c r="BU129" s="52"/>
      <c r="BV129" s="176"/>
      <c r="BW129" s="189">
        <f t="shared" si="15"/>
        <v>0</v>
      </c>
      <c r="BX129" s="52"/>
      <c r="CA129" s="52"/>
      <c r="CB129" s="49"/>
      <c r="CC129" s="52"/>
      <c r="CE129" s="52"/>
      <c r="CF129" s="51">
        <f t="shared" si="16"/>
        <v>0</v>
      </c>
      <c r="CG129" s="51">
        <f t="shared" si="17"/>
        <v>0</v>
      </c>
      <c r="CH129" s="50">
        <f t="shared" si="18"/>
        <v>44104</v>
      </c>
      <c r="CI129" s="51">
        <f t="shared" si="19"/>
        <v>212</v>
      </c>
      <c r="CJ129" s="49">
        <f t="shared" si="20"/>
        <v>40950441</v>
      </c>
      <c r="CK129" s="49">
        <v>0</v>
      </c>
      <c r="CL129" s="49">
        <f t="shared" si="21"/>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1423</v>
      </c>
      <c r="G130" s="83"/>
      <c r="H130" s="73">
        <v>43892</v>
      </c>
      <c r="I130" s="73">
        <v>43892</v>
      </c>
      <c r="J130" s="73">
        <v>44104</v>
      </c>
      <c r="K130" s="62">
        <f t="shared" si="22"/>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si="12"/>
        <v>0</v>
      </c>
      <c r="AK130" s="73"/>
      <c r="AL130" s="72"/>
      <c r="AM130" s="71"/>
      <c r="AN130" s="73"/>
      <c r="AO130" s="67"/>
      <c r="AP130" s="68"/>
      <c r="AR130" s="68"/>
      <c r="AS130" s="66"/>
      <c r="AU130" s="68"/>
      <c r="AV130" s="68"/>
      <c r="AW130" s="189">
        <f t="shared" si="13"/>
        <v>0</v>
      </c>
      <c r="AX130" s="68"/>
      <c r="AZ130" s="69"/>
      <c r="BA130" s="68"/>
      <c r="BC130" s="68"/>
      <c r="BE130" s="68"/>
      <c r="BF130" s="66"/>
      <c r="BH130" s="68"/>
      <c r="BI130" s="68"/>
      <c r="BJ130" s="189">
        <f t="shared" si="14"/>
        <v>0</v>
      </c>
      <c r="BK130" s="68"/>
      <c r="BN130" s="68"/>
      <c r="BP130" s="68"/>
      <c r="BR130" s="68"/>
      <c r="BS130" s="66"/>
      <c r="BU130" s="68"/>
      <c r="BV130" s="84"/>
      <c r="BW130" s="189">
        <f t="shared" si="15"/>
        <v>0</v>
      </c>
      <c r="BX130" s="68"/>
      <c r="CA130" s="68"/>
      <c r="CB130" s="66"/>
      <c r="CC130" s="68"/>
      <c r="CE130" s="68"/>
      <c r="CF130" s="51">
        <f t="shared" si="16"/>
        <v>0</v>
      </c>
      <c r="CG130" s="51">
        <f t="shared" si="17"/>
        <v>0</v>
      </c>
      <c r="CH130" s="50">
        <f t="shared" si="18"/>
        <v>44104</v>
      </c>
      <c r="CI130" s="51">
        <f t="shared" si="19"/>
        <v>212</v>
      </c>
      <c r="CJ130" s="49">
        <f t="shared" si="20"/>
        <v>16225265</v>
      </c>
      <c r="CK130" s="66"/>
      <c r="CL130" s="49">
        <f t="shared" si="21"/>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1423</v>
      </c>
      <c r="G131" s="63"/>
      <c r="H131" s="57">
        <v>43892</v>
      </c>
      <c r="I131" s="57">
        <v>43892</v>
      </c>
      <c r="J131" s="57">
        <v>44104</v>
      </c>
      <c r="K131" s="62">
        <f t="shared" si="22"/>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ref="AJ131:AJ194" si="23">IF(AI131&gt;0,AI131-J131,0)</f>
        <v>0</v>
      </c>
      <c r="AK131" s="57"/>
      <c r="AL131" s="56"/>
      <c r="AM131" s="79"/>
      <c r="AN131" s="57"/>
      <c r="AO131" s="55"/>
      <c r="AP131" s="54"/>
      <c r="AR131" s="54"/>
      <c r="AS131" s="49"/>
      <c r="AU131" s="52"/>
      <c r="AV131" s="52"/>
      <c r="AW131" s="189">
        <f t="shared" ref="AW131:AW194" si="24">IF(AV131&gt;0,AV131-AI131,0)</f>
        <v>0</v>
      </c>
      <c r="AX131" s="52"/>
      <c r="AZ131" s="53"/>
      <c r="BA131" s="52"/>
      <c r="BC131" s="52"/>
      <c r="BE131" s="52"/>
      <c r="BF131" s="49"/>
      <c r="BH131" s="52"/>
      <c r="BI131" s="52"/>
      <c r="BJ131" s="189">
        <f t="shared" ref="BJ131:BJ194" si="25">IF(BI131&gt;0,BI131-AV131,0)</f>
        <v>0</v>
      </c>
      <c r="BK131" s="52"/>
      <c r="BN131" s="52"/>
      <c r="BP131" s="52"/>
      <c r="BR131" s="52"/>
      <c r="BS131" s="49"/>
      <c r="BU131" s="52"/>
      <c r="BV131" s="176"/>
      <c r="BW131" s="189">
        <f t="shared" ref="BW131:BW194" si="26">IF(BV131&gt;0,BV131-BI131,0)</f>
        <v>0</v>
      </c>
      <c r="BX131" s="52"/>
      <c r="CA131" s="52"/>
      <c r="CB131" s="49"/>
      <c r="CC131" s="52"/>
      <c r="CE131" s="52"/>
      <c r="CF131" s="51">
        <f t="shared" ref="CF131:CF194" si="27">+AF131+AS131+BF131+BS131</f>
        <v>0</v>
      </c>
      <c r="CG131" s="51">
        <f t="shared" ref="CG131:CG194" si="28">+AJ131+AW131+BJ131+BW131</f>
        <v>0</v>
      </c>
      <c r="CH131" s="50">
        <f t="shared" ref="CH131:CH194" si="29">IF(BV131&gt;0,BV131,IF(BI131&gt;0,BI131,IF(AV131&gt;0,AV131,IF(AI131&gt;0,AI131,J131))))</f>
        <v>44104</v>
      </c>
      <c r="CI131" s="51">
        <f t="shared" ref="CI131:CI194" si="30">+K131+AJ131+AW131+BJ131+BW131</f>
        <v>212</v>
      </c>
      <c r="CJ131" s="49">
        <f t="shared" ref="CJ131:CJ194" si="31">+E131+AF131+AS131+BF131+BS131</f>
        <v>24994284</v>
      </c>
      <c r="CK131" s="49">
        <v>0</v>
      </c>
      <c r="CL131" s="49">
        <f t="shared" ref="CL131:CL194" si="32">+CJ131-CK131</f>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1423</v>
      </c>
      <c r="G132" s="63"/>
      <c r="H132" s="57">
        <v>43901</v>
      </c>
      <c r="I132" s="57">
        <v>43902</v>
      </c>
      <c r="J132" s="57">
        <v>44196</v>
      </c>
      <c r="K132" s="62">
        <f t="shared" si="22"/>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v>0</v>
      </c>
      <c r="AG132" s="59"/>
      <c r="AH132" s="57"/>
      <c r="AI132" s="57"/>
      <c r="AJ132" s="58">
        <f t="shared" si="23"/>
        <v>0</v>
      </c>
      <c r="AK132" s="57">
        <v>44046</v>
      </c>
      <c r="AL132" s="56"/>
      <c r="AM132" s="79"/>
      <c r="AN132" s="57"/>
      <c r="AO132" s="55"/>
      <c r="AP132" s="54"/>
      <c r="AQ132" s="48" t="s">
        <v>1540</v>
      </c>
      <c r="AR132" s="54"/>
      <c r="AS132" s="49"/>
      <c r="AU132" s="52"/>
      <c r="AV132" s="52"/>
      <c r="AW132" s="189">
        <f t="shared" si="24"/>
        <v>0</v>
      </c>
      <c r="AX132" s="52"/>
      <c r="AZ132" s="53"/>
      <c r="BA132" s="52"/>
      <c r="BC132" s="52"/>
      <c r="BE132" s="52"/>
      <c r="BF132" s="49"/>
      <c r="BH132" s="52"/>
      <c r="BI132" s="52"/>
      <c r="BJ132" s="189">
        <f t="shared" si="25"/>
        <v>0</v>
      </c>
      <c r="BK132" s="52"/>
      <c r="BN132" s="52"/>
      <c r="BP132" s="52"/>
      <c r="BR132" s="52"/>
      <c r="BS132" s="49"/>
      <c r="BU132" s="52"/>
      <c r="BV132" s="176"/>
      <c r="BW132" s="189">
        <f t="shared" si="26"/>
        <v>0</v>
      </c>
      <c r="BX132" s="52"/>
      <c r="CA132" s="52"/>
      <c r="CB132" s="49"/>
      <c r="CC132" s="52"/>
      <c r="CE132" s="52"/>
      <c r="CF132" s="51">
        <f t="shared" si="27"/>
        <v>0</v>
      </c>
      <c r="CG132" s="51">
        <f t="shared" si="28"/>
        <v>0</v>
      </c>
      <c r="CH132" s="50">
        <f t="shared" si="29"/>
        <v>44196</v>
      </c>
      <c r="CI132" s="51">
        <f t="shared" si="30"/>
        <v>294</v>
      </c>
      <c r="CJ132" s="49">
        <f t="shared" si="31"/>
        <v>5542680</v>
      </c>
      <c r="CK132" s="49">
        <v>0</v>
      </c>
      <c r="CL132" s="49">
        <f t="shared" si="32"/>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1423</v>
      </c>
      <c r="G133" s="63"/>
      <c r="H133" s="57">
        <v>43903</v>
      </c>
      <c r="I133" s="57">
        <v>43909</v>
      </c>
      <c r="J133" s="57">
        <v>44196</v>
      </c>
      <c r="K133" s="62">
        <f t="shared" si="22"/>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23"/>
        <v>0</v>
      </c>
      <c r="AK133" s="57"/>
      <c r="AL133" s="56"/>
      <c r="AM133" s="79"/>
      <c r="AN133" s="57"/>
      <c r="AO133" s="55"/>
      <c r="AP133" s="54"/>
      <c r="AR133" s="54"/>
      <c r="AS133" s="49"/>
      <c r="AU133" s="52"/>
      <c r="AV133" s="52"/>
      <c r="AW133" s="189">
        <f t="shared" si="24"/>
        <v>0</v>
      </c>
      <c r="AX133" s="52"/>
      <c r="AZ133" s="53"/>
      <c r="BA133" s="52"/>
      <c r="BC133" s="52"/>
      <c r="BE133" s="52"/>
      <c r="BF133" s="49"/>
      <c r="BH133" s="52"/>
      <c r="BI133" s="52"/>
      <c r="BJ133" s="189">
        <f t="shared" si="25"/>
        <v>0</v>
      </c>
      <c r="BK133" s="52"/>
      <c r="BN133" s="52"/>
      <c r="BP133" s="52"/>
      <c r="BR133" s="52"/>
      <c r="BS133" s="49"/>
      <c r="BU133" s="52"/>
      <c r="BV133" s="176"/>
      <c r="BW133" s="189">
        <f t="shared" si="26"/>
        <v>0</v>
      </c>
      <c r="BX133" s="52"/>
      <c r="CA133" s="52"/>
      <c r="CB133" s="49"/>
      <c r="CC133" s="52"/>
      <c r="CE133" s="52"/>
      <c r="CF133" s="51">
        <f t="shared" si="27"/>
        <v>0</v>
      </c>
      <c r="CG133" s="51">
        <f t="shared" si="28"/>
        <v>0</v>
      </c>
      <c r="CH133" s="50">
        <f t="shared" si="29"/>
        <v>44196</v>
      </c>
      <c r="CI133" s="51">
        <f t="shared" si="30"/>
        <v>287</v>
      </c>
      <c r="CJ133" s="49">
        <f t="shared" si="31"/>
        <v>13996000</v>
      </c>
      <c r="CK133" s="49">
        <v>0</v>
      </c>
      <c r="CL133" s="49">
        <f t="shared" si="32"/>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1423</v>
      </c>
      <c r="G134" s="83"/>
      <c r="H134" s="73">
        <v>43903</v>
      </c>
      <c r="I134" s="73">
        <v>43906</v>
      </c>
      <c r="J134" s="73">
        <v>44195</v>
      </c>
      <c r="K134" s="62">
        <f t="shared" si="22"/>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23"/>
        <v>0</v>
      </c>
      <c r="AK134" s="73"/>
      <c r="AL134" s="72"/>
      <c r="AM134" s="71"/>
      <c r="AN134" s="73"/>
      <c r="AO134" s="67"/>
      <c r="AP134" s="68"/>
      <c r="AR134" s="68"/>
      <c r="AS134" s="66"/>
      <c r="AU134" s="68"/>
      <c r="AV134" s="68"/>
      <c r="AW134" s="189">
        <f t="shared" si="24"/>
        <v>0</v>
      </c>
      <c r="AX134" s="68"/>
      <c r="AZ134" s="69"/>
      <c r="BA134" s="68"/>
      <c r="BC134" s="68"/>
      <c r="BE134" s="68"/>
      <c r="BF134" s="66"/>
      <c r="BH134" s="68"/>
      <c r="BI134" s="68"/>
      <c r="BJ134" s="189">
        <f t="shared" si="25"/>
        <v>0</v>
      </c>
      <c r="BK134" s="68"/>
      <c r="BN134" s="68"/>
      <c r="BP134" s="68"/>
      <c r="BR134" s="68"/>
      <c r="BS134" s="66"/>
      <c r="BU134" s="68"/>
      <c r="BV134" s="84"/>
      <c r="BW134" s="189">
        <f t="shared" si="26"/>
        <v>0</v>
      </c>
      <c r="BX134" s="68"/>
      <c r="CA134" s="68"/>
      <c r="CB134" s="66"/>
      <c r="CC134" s="68"/>
      <c r="CE134" s="68"/>
      <c r="CF134" s="51">
        <f t="shared" si="27"/>
        <v>0</v>
      </c>
      <c r="CG134" s="51">
        <f t="shared" si="28"/>
        <v>0</v>
      </c>
      <c r="CH134" s="50">
        <f t="shared" si="29"/>
        <v>44195</v>
      </c>
      <c r="CI134" s="51">
        <f t="shared" si="30"/>
        <v>289</v>
      </c>
      <c r="CJ134" s="49">
        <f t="shared" si="31"/>
        <v>14994000</v>
      </c>
      <c r="CK134" s="66"/>
      <c r="CL134" s="49">
        <f t="shared" si="32"/>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1423</v>
      </c>
      <c r="G135" s="83"/>
      <c r="H135" s="73">
        <v>43906</v>
      </c>
      <c r="I135" s="73">
        <v>43916</v>
      </c>
      <c r="J135" s="73">
        <v>44195</v>
      </c>
      <c r="K135" s="62">
        <f t="shared" si="22"/>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23"/>
        <v>0</v>
      </c>
      <c r="AK135" s="73"/>
      <c r="AL135" s="72"/>
      <c r="AM135" s="71"/>
      <c r="AN135" s="73"/>
      <c r="AO135" s="67"/>
      <c r="AP135" s="68"/>
      <c r="AR135" s="68"/>
      <c r="AS135" s="66"/>
      <c r="AU135" s="68"/>
      <c r="AV135" s="68"/>
      <c r="AW135" s="189">
        <f t="shared" si="24"/>
        <v>0</v>
      </c>
      <c r="AX135" s="68"/>
      <c r="AZ135" s="69"/>
      <c r="BA135" s="68"/>
      <c r="BC135" s="68"/>
      <c r="BE135" s="68"/>
      <c r="BF135" s="66"/>
      <c r="BH135" s="68"/>
      <c r="BI135" s="68"/>
      <c r="BJ135" s="189">
        <f t="shared" si="25"/>
        <v>0</v>
      </c>
      <c r="BK135" s="68"/>
      <c r="BN135" s="68"/>
      <c r="BP135" s="68"/>
      <c r="BR135" s="68"/>
      <c r="BS135" s="66"/>
      <c r="BU135" s="68"/>
      <c r="BV135" s="84"/>
      <c r="BW135" s="189">
        <f t="shared" si="26"/>
        <v>0</v>
      </c>
      <c r="BX135" s="68"/>
      <c r="CA135" s="68"/>
      <c r="CB135" s="66"/>
      <c r="CC135" s="68"/>
      <c r="CE135" s="68"/>
      <c r="CF135" s="51">
        <f t="shared" si="27"/>
        <v>0</v>
      </c>
      <c r="CG135" s="51">
        <f t="shared" si="28"/>
        <v>0</v>
      </c>
      <c r="CH135" s="50">
        <f t="shared" si="29"/>
        <v>44195</v>
      </c>
      <c r="CI135" s="51">
        <f t="shared" si="30"/>
        <v>279</v>
      </c>
      <c r="CJ135" s="49">
        <f t="shared" si="31"/>
        <v>86723630</v>
      </c>
      <c r="CK135" s="66"/>
      <c r="CL135" s="49">
        <f t="shared" si="32"/>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1423</v>
      </c>
      <c r="G136" s="63"/>
      <c r="H136" s="57">
        <v>43907</v>
      </c>
      <c r="I136" s="57">
        <v>43917</v>
      </c>
      <c r="J136" s="57">
        <v>44012</v>
      </c>
      <c r="K136" s="62">
        <f t="shared" si="22"/>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23"/>
        <v>0</v>
      </c>
      <c r="AK136" s="57"/>
      <c r="AL136" s="56"/>
      <c r="AM136" s="79"/>
      <c r="AN136" s="57"/>
      <c r="AO136" s="55"/>
      <c r="AP136" s="54"/>
      <c r="AR136" s="54"/>
      <c r="AS136" s="49"/>
      <c r="AU136" s="52"/>
      <c r="AV136" s="52"/>
      <c r="AW136" s="189">
        <f t="shared" si="24"/>
        <v>0</v>
      </c>
      <c r="AX136" s="52"/>
      <c r="AZ136" s="53"/>
      <c r="BA136" s="52"/>
      <c r="BC136" s="52"/>
      <c r="BE136" s="52"/>
      <c r="BF136" s="49"/>
      <c r="BH136" s="52"/>
      <c r="BI136" s="52"/>
      <c r="BJ136" s="189">
        <f t="shared" si="25"/>
        <v>0</v>
      </c>
      <c r="BK136" s="52"/>
      <c r="BN136" s="52"/>
      <c r="BP136" s="52"/>
      <c r="BR136" s="52"/>
      <c r="BS136" s="49"/>
      <c r="BU136" s="52"/>
      <c r="BV136" s="176"/>
      <c r="BW136" s="189">
        <f t="shared" si="26"/>
        <v>0</v>
      </c>
      <c r="BX136" s="52"/>
      <c r="CA136" s="52"/>
      <c r="CB136" s="49"/>
      <c r="CC136" s="52"/>
      <c r="CE136" s="52"/>
      <c r="CF136" s="51">
        <f t="shared" si="27"/>
        <v>0</v>
      </c>
      <c r="CG136" s="51">
        <f t="shared" si="28"/>
        <v>0</v>
      </c>
      <c r="CH136" s="50">
        <f t="shared" si="29"/>
        <v>44012</v>
      </c>
      <c r="CI136" s="51">
        <f t="shared" si="30"/>
        <v>95</v>
      </c>
      <c r="CJ136" s="49">
        <f t="shared" si="31"/>
        <v>35967750</v>
      </c>
      <c r="CK136" s="49">
        <v>34636140</v>
      </c>
      <c r="CL136" s="49">
        <f t="shared" si="32"/>
        <v>1331610</v>
      </c>
      <c r="CM136" s="177">
        <v>44019</v>
      </c>
      <c r="CN136" s="55" t="s">
        <v>974</v>
      </c>
      <c r="CO136" s="48" t="s">
        <v>4</v>
      </c>
      <c r="CP136" s="49"/>
      <c r="CQ136" s="49"/>
      <c r="CR136" s="49"/>
      <c r="CS136" s="49"/>
      <c r="CT136" s="49"/>
    </row>
    <row r="137" spans="1:98" s="65" customFormat="1" ht="16.5" customHeight="1" x14ac:dyDescent="0.3">
      <c r="A137" s="67">
        <v>136</v>
      </c>
      <c r="B137" s="81" t="s">
        <v>528</v>
      </c>
      <c r="C137" s="78" t="s">
        <v>527</v>
      </c>
      <c r="D137" s="78" t="s">
        <v>98</v>
      </c>
      <c r="E137" s="75">
        <v>100000000</v>
      </c>
      <c r="F137" s="175" t="s">
        <v>1423</v>
      </c>
      <c r="G137" s="83"/>
      <c r="H137" s="73">
        <v>43908</v>
      </c>
      <c r="I137" s="73">
        <v>43914</v>
      </c>
      <c r="J137" s="73">
        <v>44196</v>
      </c>
      <c r="K137" s="62">
        <f t="shared" si="22"/>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v>50000000</v>
      </c>
      <c r="AG137" s="74"/>
      <c r="AH137" s="179"/>
      <c r="AI137" s="179"/>
      <c r="AJ137" s="58">
        <f t="shared" si="23"/>
        <v>0</v>
      </c>
      <c r="AK137" s="73">
        <v>44007</v>
      </c>
      <c r="AL137" s="72">
        <v>541</v>
      </c>
      <c r="AM137" s="71">
        <v>50000000</v>
      </c>
      <c r="AN137" s="73">
        <v>43992</v>
      </c>
      <c r="AO137" s="67">
        <v>512</v>
      </c>
      <c r="AP137" s="68">
        <v>44007</v>
      </c>
      <c r="AQ137" s="65" t="s">
        <v>767</v>
      </c>
      <c r="AR137" s="68"/>
      <c r="AS137" s="66"/>
      <c r="AU137" s="68"/>
      <c r="AV137" s="68"/>
      <c r="AW137" s="189">
        <f t="shared" si="24"/>
        <v>0</v>
      </c>
      <c r="AX137" s="68"/>
      <c r="AZ137" s="69"/>
      <c r="BA137" s="68"/>
      <c r="BC137" s="68"/>
      <c r="BE137" s="68"/>
      <c r="BF137" s="66"/>
      <c r="BH137" s="68"/>
      <c r="BI137" s="68"/>
      <c r="BJ137" s="189">
        <f t="shared" si="25"/>
        <v>0</v>
      </c>
      <c r="BK137" s="68"/>
      <c r="BN137" s="68"/>
      <c r="BP137" s="68"/>
      <c r="BR137" s="68"/>
      <c r="BS137" s="66"/>
      <c r="BU137" s="68"/>
      <c r="BV137" s="84"/>
      <c r="BW137" s="189">
        <f t="shared" si="26"/>
        <v>0</v>
      </c>
      <c r="BX137" s="68"/>
      <c r="CA137" s="68"/>
      <c r="CB137" s="66"/>
      <c r="CC137" s="68"/>
      <c r="CE137" s="68"/>
      <c r="CF137" s="51">
        <f t="shared" si="27"/>
        <v>50000000</v>
      </c>
      <c r="CG137" s="51">
        <f t="shared" si="28"/>
        <v>0</v>
      </c>
      <c r="CH137" s="50">
        <f t="shared" si="29"/>
        <v>44196</v>
      </c>
      <c r="CI137" s="51">
        <f t="shared" si="30"/>
        <v>282</v>
      </c>
      <c r="CJ137" s="49">
        <f t="shared" si="31"/>
        <v>150000000</v>
      </c>
      <c r="CK137" s="66"/>
      <c r="CL137" s="49">
        <f t="shared" si="32"/>
        <v>150000000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1423</v>
      </c>
      <c r="G138" s="83"/>
      <c r="H138" s="73">
        <v>43915</v>
      </c>
      <c r="I138" s="73">
        <v>43916</v>
      </c>
      <c r="J138" s="73">
        <v>43921</v>
      </c>
      <c r="K138" s="62">
        <f t="shared" si="22"/>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23"/>
        <v>0</v>
      </c>
      <c r="AK138" s="73"/>
      <c r="AL138" s="72"/>
      <c r="AM138" s="71"/>
      <c r="AN138" s="73"/>
      <c r="AO138" s="67"/>
      <c r="AP138" s="68"/>
      <c r="AR138" s="68"/>
      <c r="AS138" s="66"/>
      <c r="AU138" s="68"/>
      <c r="AV138" s="68"/>
      <c r="AW138" s="189">
        <f t="shared" si="24"/>
        <v>0</v>
      </c>
      <c r="AX138" s="68"/>
      <c r="AZ138" s="69"/>
      <c r="BA138" s="68"/>
      <c r="BC138" s="68"/>
      <c r="BE138" s="68"/>
      <c r="BF138" s="66"/>
      <c r="BH138" s="68"/>
      <c r="BI138" s="68"/>
      <c r="BJ138" s="189">
        <f t="shared" si="25"/>
        <v>0</v>
      </c>
      <c r="BK138" s="68"/>
      <c r="BN138" s="68"/>
      <c r="BP138" s="68"/>
      <c r="BR138" s="68"/>
      <c r="BS138" s="66"/>
      <c r="BU138" s="68"/>
      <c r="BV138" s="84"/>
      <c r="BW138" s="189">
        <f t="shared" si="26"/>
        <v>0</v>
      </c>
      <c r="BX138" s="68"/>
      <c r="CA138" s="68"/>
      <c r="CB138" s="66"/>
      <c r="CC138" s="68"/>
      <c r="CE138" s="68"/>
      <c r="CF138" s="51">
        <f t="shared" si="27"/>
        <v>0</v>
      </c>
      <c r="CG138" s="51">
        <f t="shared" si="28"/>
        <v>0</v>
      </c>
      <c r="CH138" s="50">
        <f t="shared" si="29"/>
        <v>43921</v>
      </c>
      <c r="CI138" s="51">
        <f t="shared" si="30"/>
        <v>5</v>
      </c>
      <c r="CJ138" s="49">
        <f t="shared" si="31"/>
        <v>20587000</v>
      </c>
      <c r="CK138" s="66">
        <v>20587000</v>
      </c>
      <c r="CL138" s="49">
        <f t="shared" si="32"/>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1423</v>
      </c>
      <c r="G139" s="83"/>
      <c r="H139" s="73">
        <v>43915</v>
      </c>
      <c r="I139" s="73">
        <v>43921</v>
      </c>
      <c r="J139" s="73">
        <v>44196</v>
      </c>
      <c r="K139" s="62">
        <f t="shared" si="22"/>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23"/>
        <v>0</v>
      </c>
      <c r="AK139" s="73"/>
      <c r="AL139" s="72"/>
      <c r="AM139" s="71"/>
      <c r="AN139" s="73"/>
      <c r="AO139" s="67"/>
      <c r="AP139" s="68"/>
      <c r="AR139" s="68"/>
      <c r="AS139" s="66"/>
      <c r="AU139" s="68"/>
      <c r="AV139" s="68"/>
      <c r="AW139" s="189">
        <f t="shared" si="24"/>
        <v>0</v>
      </c>
      <c r="AX139" s="68"/>
      <c r="AZ139" s="69"/>
      <c r="BA139" s="68"/>
      <c r="BC139" s="68"/>
      <c r="BE139" s="68"/>
      <c r="BF139" s="66"/>
      <c r="BH139" s="68"/>
      <c r="BI139" s="68"/>
      <c r="BJ139" s="189">
        <f t="shared" si="25"/>
        <v>0</v>
      </c>
      <c r="BK139" s="68"/>
      <c r="BN139" s="68"/>
      <c r="BP139" s="68"/>
      <c r="BR139" s="68"/>
      <c r="BS139" s="66"/>
      <c r="BU139" s="68"/>
      <c r="BV139" s="84"/>
      <c r="BW139" s="189">
        <f t="shared" si="26"/>
        <v>0</v>
      </c>
      <c r="BX139" s="68"/>
      <c r="CA139" s="68"/>
      <c r="CB139" s="66"/>
      <c r="CC139" s="68"/>
      <c r="CE139" s="68"/>
      <c r="CF139" s="51">
        <f t="shared" si="27"/>
        <v>0</v>
      </c>
      <c r="CG139" s="51">
        <f t="shared" si="28"/>
        <v>0</v>
      </c>
      <c r="CH139" s="50">
        <f t="shared" si="29"/>
        <v>44196</v>
      </c>
      <c r="CI139" s="51">
        <f t="shared" si="30"/>
        <v>275</v>
      </c>
      <c r="CJ139" s="49">
        <f t="shared" si="31"/>
        <v>10551000</v>
      </c>
      <c r="CK139" s="66"/>
      <c r="CL139" s="49">
        <f t="shared" si="32"/>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1423</v>
      </c>
      <c r="G140" s="83"/>
      <c r="H140" s="73">
        <v>43915</v>
      </c>
      <c r="I140" s="73">
        <v>43938</v>
      </c>
      <c r="J140" s="73">
        <v>43951</v>
      </c>
      <c r="K140" s="62">
        <f t="shared" si="22"/>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23"/>
        <v>0</v>
      </c>
      <c r="AK140" s="73"/>
      <c r="AL140" s="72"/>
      <c r="AM140" s="71"/>
      <c r="AN140" s="73"/>
      <c r="AO140" s="67"/>
      <c r="AP140" s="68"/>
      <c r="AR140" s="68"/>
      <c r="AS140" s="66"/>
      <c r="AU140" s="68"/>
      <c r="AV140" s="68"/>
      <c r="AW140" s="189">
        <f t="shared" si="24"/>
        <v>0</v>
      </c>
      <c r="AX140" s="68"/>
      <c r="AZ140" s="69"/>
      <c r="BA140" s="68"/>
      <c r="BC140" s="68"/>
      <c r="BE140" s="68"/>
      <c r="BF140" s="66"/>
      <c r="BH140" s="68"/>
      <c r="BI140" s="68"/>
      <c r="BJ140" s="189">
        <f t="shared" si="25"/>
        <v>0</v>
      </c>
      <c r="BK140" s="68"/>
      <c r="BN140" s="68"/>
      <c r="BP140" s="68"/>
      <c r="BR140" s="68"/>
      <c r="BS140" s="66"/>
      <c r="BU140" s="68"/>
      <c r="BV140" s="84"/>
      <c r="BW140" s="189">
        <f t="shared" si="26"/>
        <v>0</v>
      </c>
      <c r="BX140" s="68"/>
      <c r="CA140" s="68"/>
      <c r="CB140" s="66"/>
      <c r="CC140" s="68"/>
      <c r="CE140" s="68"/>
      <c r="CF140" s="51">
        <f t="shared" si="27"/>
        <v>0</v>
      </c>
      <c r="CG140" s="51">
        <f t="shared" si="28"/>
        <v>0</v>
      </c>
      <c r="CH140" s="50">
        <f t="shared" si="29"/>
        <v>43951</v>
      </c>
      <c r="CI140" s="51">
        <f t="shared" si="30"/>
        <v>13</v>
      </c>
      <c r="CJ140" s="49">
        <f t="shared" si="31"/>
        <v>16501147</v>
      </c>
      <c r="CK140" s="66">
        <v>16501147</v>
      </c>
      <c r="CL140" s="49">
        <f t="shared" si="32"/>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1423</v>
      </c>
      <c r="G141" s="63"/>
      <c r="H141" s="57">
        <v>43915</v>
      </c>
      <c r="I141" s="57">
        <v>43916</v>
      </c>
      <c r="J141" s="57">
        <v>44196</v>
      </c>
      <c r="K141" s="62">
        <f t="shared" si="22"/>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v>6000000</v>
      </c>
      <c r="AG141" s="59"/>
      <c r="AH141" s="57"/>
      <c r="AI141" s="57"/>
      <c r="AJ141" s="58">
        <f t="shared" si="23"/>
        <v>0</v>
      </c>
      <c r="AK141" s="57">
        <v>44039</v>
      </c>
      <c r="AL141" s="56">
        <v>588</v>
      </c>
      <c r="AM141" s="79">
        <v>6000000</v>
      </c>
      <c r="AN141" s="57">
        <v>44020</v>
      </c>
      <c r="AO141" s="55">
        <v>580</v>
      </c>
      <c r="AP141" s="54">
        <v>44039</v>
      </c>
      <c r="AQ141" s="48" t="s">
        <v>767</v>
      </c>
      <c r="AR141" s="54">
        <v>44040</v>
      </c>
      <c r="AS141" s="49"/>
      <c r="AU141" s="52"/>
      <c r="AV141" s="52"/>
      <c r="AW141" s="189">
        <f t="shared" si="24"/>
        <v>0</v>
      </c>
      <c r="AX141" s="52"/>
      <c r="AZ141" s="53"/>
      <c r="BA141" s="52"/>
      <c r="BC141" s="52"/>
      <c r="BE141" s="52"/>
      <c r="BF141" s="49"/>
      <c r="BH141" s="52"/>
      <c r="BI141" s="52"/>
      <c r="BJ141" s="189">
        <f t="shared" si="25"/>
        <v>0</v>
      </c>
      <c r="BK141" s="52"/>
      <c r="BN141" s="52"/>
      <c r="BP141" s="52"/>
      <c r="BR141" s="52"/>
      <c r="BS141" s="49"/>
      <c r="BU141" s="52"/>
      <c r="BV141" s="176"/>
      <c r="BW141" s="189">
        <f t="shared" si="26"/>
        <v>0</v>
      </c>
      <c r="BX141" s="52"/>
      <c r="CA141" s="52"/>
      <c r="CB141" s="49"/>
      <c r="CC141" s="52"/>
      <c r="CE141" s="52"/>
      <c r="CF141" s="51">
        <f t="shared" si="27"/>
        <v>6000000</v>
      </c>
      <c r="CG141" s="51">
        <f t="shared" si="28"/>
        <v>0</v>
      </c>
      <c r="CH141" s="50">
        <f t="shared" si="29"/>
        <v>44196</v>
      </c>
      <c r="CI141" s="51">
        <f t="shared" si="30"/>
        <v>280</v>
      </c>
      <c r="CJ141" s="49">
        <f t="shared" si="31"/>
        <v>24132050</v>
      </c>
      <c r="CK141" s="49">
        <v>0</v>
      </c>
      <c r="CL141" s="49">
        <f t="shared" si="32"/>
        <v>24132050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1423</v>
      </c>
      <c r="G142" s="63"/>
      <c r="H142" s="57">
        <v>43915</v>
      </c>
      <c r="I142" s="57">
        <v>43922</v>
      </c>
      <c r="J142" s="57">
        <v>44196</v>
      </c>
      <c r="K142" s="62">
        <f t="shared" si="22"/>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23"/>
        <v>0</v>
      </c>
      <c r="AK142" s="57"/>
      <c r="AL142" s="56"/>
      <c r="AM142" s="79"/>
      <c r="AN142" s="57"/>
      <c r="AO142" s="55"/>
      <c r="AP142" s="54"/>
      <c r="AR142" s="54"/>
      <c r="AS142" s="49"/>
      <c r="AU142" s="52"/>
      <c r="AV142" s="52"/>
      <c r="AW142" s="189">
        <f t="shared" si="24"/>
        <v>0</v>
      </c>
      <c r="AX142" s="52"/>
      <c r="AZ142" s="53"/>
      <c r="BA142" s="52"/>
      <c r="BC142" s="52"/>
      <c r="BE142" s="52"/>
      <c r="BF142" s="49"/>
      <c r="BH142" s="52"/>
      <c r="BI142" s="52"/>
      <c r="BJ142" s="189">
        <f t="shared" si="25"/>
        <v>0</v>
      </c>
      <c r="BK142" s="52"/>
      <c r="BN142" s="52"/>
      <c r="BP142" s="52"/>
      <c r="BR142" s="52"/>
      <c r="BS142" s="49"/>
      <c r="BU142" s="52"/>
      <c r="BV142" s="176"/>
      <c r="BW142" s="189">
        <f t="shared" si="26"/>
        <v>0</v>
      </c>
      <c r="BX142" s="52"/>
      <c r="CA142" s="52"/>
      <c r="CB142" s="49"/>
      <c r="CC142" s="52"/>
      <c r="CE142" s="52"/>
      <c r="CF142" s="51">
        <f t="shared" si="27"/>
        <v>0</v>
      </c>
      <c r="CG142" s="51">
        <f t="shared" si="28"/>
        <v>0</v>
      </c>
      <c r="CH142" s="50">
        <f t="shared" si="29"/>
        <v>44196</v>
      </c>
      <c r="CI142" s="51">
        <f t="shared" si="30"/>
        <v>274</v>
      </c>
      <c r="CJ142" s="49">
        <f t="shared" si="31"/>
        <v>8000000</v>
      </c>
      <c r="CK142" s="49">
        <v>0</v>
      </c>
      <c r="CL142" s="49">
        <f t="shared" si="32"/>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1423</v>
      </c>
      <c r="G143" s="63"/>
      <c r="H143" s="57">
        <v>43915</v>
      </c>
      <c r="I143" s="57">
        <v>43915</v>
      </c>
      <c r="J143" s="57">
        <v>44104</v>
      </c>
      <c r="K143" s="62">
        <f t="shared" si="22"/>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23"/>
        <v>0</v>
      </c>
      <c r="AK143" s="57"/>
      <c r="AL143" s="56"/>
      <c r="AM143" s="79"/>
      <c r="AN143" s="57"/>
      <c r="AO143" s="55"/>
      <c r="AP143" s="54"/>
      <c r="AR143" s="54"/>
      <c r="AS143" s="49"/>
      <c r="AU143" s="52"/>
      <c r="AV143" s="52"/>
      <c r="AW143" s="189">
        <f t="shared" si="24"/>
        <v>0</v>
      </c>
      <c r="AX143" s="52"/>
      <c r="AZ143" s="53"/>
      <c r="BA143" s="52"/>
      <c r="BC143" s="52"/>
      <c r="BE143" s="52"/>
      <c r="BF143" s="49"/>
      <c r="BH143" s="52"/>
      <c r="BI143" s="52"/>
      <c r="BJ143" s="189">
        <f t="shared" si="25"/>
        <v>0</v>
      </c>
      <c r="BK143" s="52"/>
      <c r="BN143" s="52"/>
      <c r="BP143" s="52"/>
      <c r="BR143" s="52"/>
      <c r="BS143" s="49"/>
      <c r="BU143" s="52"/>
      <c r="BV143" s="176"/>
      <c r="BW143" s="189">
        <f t="shared" si="26"/>
        <v>0</v>
      </c>
      <c r="BX143" s="52"/>
      <c r="CA143" s="52"/>
      <c r="CB143" s="49"/>
      <c r="CC143" s="52"/>
      <c r="CE143" s="52"/>
      <c r="CF143" s="51">
        <f t="shared" si="27"/>
        <v>0</v>
      </c>
      <c r="CG143" s="51">
        <f t="shared" si="28"/>
        <v>0</v>
      </c>
      <c r="CH143" s="50">
        <f t="shared" si="29"/>
        <v>44104</v>
      </c>
      <c r="CI143" s="51">
        <f t="shared" si="30"/>
        <v>189</v>
      </c>
      <c r="CJ143" s="49">
        <f t="shared" si="31"/>
        <v>42483000</v>
      </c>
      <c r="CK143" s="49">
        <v>0</v>
      </c>
      <c r="CL143" s="49">
        <f t="shared" si="32"/>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1423</v>
      </c>
      <c r="G144" s="63"/>
      <c r="H144" s="57">
        <v>43916</v>
      </c>
      <c r="I144" s="57">
        <v>43922</v>
      </c>
      <c r="J144" s="57">
        <v>44196</v>
      </c>
      <c r="K144" s="62">
        <f t="shared" si="22"/>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23"/>
        <v>0</v>
      </c>
      <c r="AK144" s="57"/>
      <c r="AL144" s="56"/>
      <c r="AM144" s="79"/>
      <c r="AN144" s="57"/>
      <c r="AO144" s="55"/>
      <c r="AP144" s="54"/>
      <c r="AR144" s="54"/>
      <c r="AS144" s="49"/>
      <c r="AU144" s="52"/>
      <c r="AV144" s="52"/>
      <c r="AW144" s="189">
        <f t="shared" si="24"/>
        <v>0</v>
      </c>
      <c r="AX144" s="52"/>
      <c r="AZ144" s="53"/>
      <c r="BA144" s="52"/>
      <c r="BC144" s="52"/>
      <c r="BE144" s="52"/>
      <c r="BF144" s="49"/>
      <c r="BH144" s="52"/>
      <c r="BI144" s="52"/>
      <c r="BJ144" s="189">
        <f t="shared" si="25"/>
        <v>0</v>
      </c>
      <c r="BK144" s="52"/>
      <c r="BN144" s="52"/>
      <c r="BP144" s="52"/>
      <c r="BR144" s="52"/>
      <c r="BS144" s="49"/>
      <c r="BU144" s="52"/>
      <c r="BV144" s="176"/>
      <c r="BW144" s="189">
        <f t="shared" si="26"/>
        <v>0</v>
      </c>
      <c r="BX144" s="52"/>
      <c r="CA144" s="52"/>
      <c r="CB144" s="49"/>
      <c r="CC144" s="52"/>
      <c r="CE144" s="52"/>
      <c r="CF144" s="51">
        <f t="shared" si="27"/>
        <v>0</v>
      </c>
      <c r="CG144" s="51">
        <f t="shared" si="28"/>
        <v>0</v>
      </c>
      <c r="CH144" s="50">
        <f t="shared" si="29"/>
        <v>44196</v>
      </c>
      <c r="CI144" s="51">
        <f t="shared" si="30"/>
        <v>274</v>
      </c>
      <c r="CJ144" s="49">
        <f t="shared" si="31"/>
        <v>4050000</v>
      </c>
      <c r="CK144" s="49">
        <v>0</v>
      </c>
      <c r="CL144" s="49">
        <f t="shared" si="32"/>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1443</v>
      </c>
      <c r="G145" s="63" t="s">
        <v>458</v>
      </c>
      <c r="H145" s="57">
        <v>43917</v>
      </c>
      <c r="I145" s="57">
        <v>43922</v>
      </c>
      <c r="J145" s="57">
        <v>44104</v>
      </c>
      <c r="K145" s="62">
        <f t="shared" si="22"/>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23"/>
        <v>0</v>
      </c>
      <c r="AK145" s="57"/>
      <c r="AL145" s="56"/>
      <c r="AM145" s="79"/>
      <c r="AN145" s="57"/>
      <c r="AO145" s="55"/>
      <c r="AP145" s="54"/>
      <c r="AR145" s="54"/>
      <c r="AS145" s="49"/>
      <c r="AU145" s="52"/>
      <c r="AV145" s="52"/>
      <c r="AW145" s="189">
        <f t="shared" si="24"/>
        <v>0</v>
      </c>
      <c r="AX145" s="52"/>
      <c r="AZ145" s="53"/>
      <c r="BA145" s="52"/>
      <c r="BC145" s="52"/>
      <c r="BE145" s="52"/>
      <c r="BF145" s="49"/>
      <c r="BH145" s="52"/>
      <c r="BI145" s="52"/>
      <c r="BJ145" s="189">
        <f t="shared" si="25"/>
        <v>0</v>
      </c>
      <c r="BK145" s="52"/>
      <c r="BN145" s="52"/>
      <c r="BP145" s="52"/>
      <c r="BR145" s="52"/>
      <c r="BS145" s="49"/>
      <c r="BU145" s="52"/>
      <c r="BV145" s="176"/>
      <c r="BW145" s="189">
        <f t="shared" si="26"/>
        <v>0</v>
      </c>
      <c r="BX145" s="52"/>
      <c r="CA145" s="52"/>
      <c r="CB145" s="49"/>
      <c r="CC145" s="52"/>
      <c r="CE145" s="52"/>
      <c r="CF145" s="51">
        <f t="shared" si="27"/>
        <v>0</v>
      </c>
      <c r="CG145" s="51">
        <f t="shared" si="28"/>
        <v>0</v>
      </c>
      <c r="CH145" s="50">
        <f t="shared" si="29"/>
        <v>44104</v>
      </c>
      <c r="CI145" s="51">
        <f t="shared" si="30"/>
        <v>182</v>
      </c>
      <c r="CJ145" s="49">
        <f t="shared" si="31"/>
        <v>605025000</v>
      </c>
      <c r="CK145" s="49">
        <v>0</v>
      </c>
      <c r="CL145" s="49">
        <f t="shared" si="32"/>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1442</v>
      </c>
      <c r="G146" s="63" t="s">
        <v>450</v>
      </c>
      <c r="H146" s="57">
        <v>43917</v>
      </c>
      <c r="I146" s="57">
        <v>43922</v>
      </c>
      <c r="J146" s="57">
        <v>44104</v>
      </c>
      <c r="K146" s="62">
        <f>+J146-I146</f>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23"/>
        <v>0</v>
      </c>
      <c r="AK146" s="57"/>
      <c r="AL146" s="56"/>
      <c r="AM146" s="79"/>
      <c r="AN146" s="57"/>
      <c r="AO146" s="55"/>
      <c r="AP146" s="54"/>
      <c r="AR146" s="54"/>
      <c r="AS146" s="49"/>
      <c r="AU146" s="52"/>
      <c r="AV146" s="52"/>
      <c r="AW146" s="189">
        <f t="shared" si="24"/>
        <v>0</v>
      </c>
      <c r="AX146" s="52"/>
      <c r="AZ146" s="53"/>
      <c r="BA146" s="52"/>
      <c r="BC146" s="52"/>
      <c r="BE146" s="52"/>
      <c r="BF146" s="49"/>
      <c r="BH146" s="52"/>
      <c r="BI146" s="52"/>
      <c r="BJ146" s="189">
        <f t="shared" si="25"/>
        <v>0</v>
      </c>
      <c r="BK146" s="52"/>
      <c r="BN146" s="52"/>
      <c r="BP146" s="52"/>
      <c r="BR146" s="52"/>
      <c r="BS146" s="49"/>
      <c r="BU146" s="52"/>
      <c r="BV146" s="176"/>
      <c r="BW146" s="189">
        <f t="shared" si="26"/>
        <v>0</v>
      </c>
      <c r="BX146" s="52"/>
      <c r="CA146" s="52"/>
      <c r="CB146" s="49"/>
      <c r="CC146" s="52"/>
      <c r="CE146" s="52"/>
      <c r="CF146" s="51">
        <f t="shared" si="27"/>
        <v>0</v>
      </c>
      <c r="CG146" s="51">
        <f t="shared" si="28"/>
        <v>0</v>
      </c>
      <c r="CH146" s="50">
        <f t="shared" si="29"/>
        <v>44104</v>
      </c>
      <c r="CI146" s="51">
        <f t="shared" si="30"/>
        <v>182</v>
      </c>
      <c r="CJ146" s="49">
        <f t="shared" si="31"/>
        <v>383182500</v>
      </c>
      <c r="CK146" s="49">
        <v>0</v>
      </c>
      <c r="CL146" s="49">
        <f t="shared" si="32"/>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1441</v>
      </c>
      <c r="G147" s="63" t="s">
        <v>447</v>
      </c>
      <c r="H147" s="57">
        <v>43917</v>
      </c>
      <c r="I147" s="57">
        <v>43922</v>
      </c>
      <c r="J147" s="57">
        <v>44104</v>
      </c>
      <c r="K147" s="62">
        <f>+J147-I147</f>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v>0</v>
      </c>
      <c r="AG147" s="59"/>
      <c r="AH147" s="57"/>
      <c r="AI147" s="57"/>
      <c r="AJ147" s="58">
        <f t="shared" si="23"/>
        <v>0</v>
      </c>
      <c r="AK147" s="57">
        <v>44026</v>
      </c>
      <c r="AL147" s="56"/>
      <c r="AM147" s="79"/>
      <c r="AN147" s="57"/>
      <c r="AO147" s="55"/>
      <c r="AP147" s="54"/>
      <c r="AQ147" s="48" t="s">
        <v>1495</v>
      </c>
      <c r="AR147" s="54">
        <v>44027</v>
      </c>
      <c r="AS147" s="49"/>
      <c r="AU147" s="52"/>
      <c r="AV147" s="52"/>
      <c r="AW147" s="189">
        <f t="shared" si="24"/>
        <v>0</v>
      </c>
      <c r="AX147" s="52"/>
      <c r="AZ147" s="53"/>
      <c r="BA147" s="52"/>
      <c r="BC147" s="52"/>
      <c r="BE147" s="52"/>
      <c r="BF147" s="49"/>
      <c r="BH147" s="52"/>
      <c r="BI147" s="52"/>
      <c r="BJ147" s="189">
        <f t="shared" si="25"/>
        <v>0</v>
      </c>
      <c r="BK147" s="52"/>
      <c r="BN147" s="52"/>
      <c r="BP147" s="52"/>
      <c r="BR147" s="52"/>
      <c r="BS147" s="49"/>
      <c r="BU147" s="52"/>
      <c r="BV147" s="176"/>
      <c r="BW147" s="189">
        <f t="shared" si="26"/>
        <v>0</v>
      </c>
      <c r="BX147" s="52"/>
      <c r="CA147" s="52"/>
      <c r="CB147" s="49"/>
      <c r="CC147" s="52"/>
      <c r="CE147" s="52"/>
      <c r="CF147" s="51">
        <f t="shared" si="27"/>
        <v>0</v>
      </c>
      <c r="CG147" s="51">
        <f t="shared" si="28"/>
        <v>0</v>
      </c>
      <c r="CH147" s="50">
        <f t="shared" si="29"/>
        <v>44104</v>
      </c>
      <c r="CI147" s="51">
        <f t="shared" si="30"/>
        <v>182</v>
      </c>
      <c r="CJ147" s="49">
        <f t="shared" si="31"/>
        <v>887370000</v>
      </c>
      <c r="CK147" s="49">
        <v>0</v>
      </c>
      <c r="CL147" s="49">
        <f t="shared" si="32"/>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+J148-I148</f>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23"/>
        <v>0</v>
      </c>
      <c r="AK148" s="73"/>
      <c r="AL148" s="72"/>
      <c r="AM148" s="71"/>
      <c r="AN148" s="73"/>
      <c r="AO148" s="67"/>
      <c r="AP148" s="68"/>
      <c r="AR148" s="68"/>
      <c r="AS148" s="66"/>
      <c r="AU148" s="68"/>
      <c r="AV148" s="68"/>
      <c r="AW148" s="189">
        <f t="shared" si="24"/>
        <v>0</v>
      </c>
      <c r="AX148" s="68"/>
      <c r="AZ148" s="69"/>
      <c r="BA148" s="68"/>
      <c r="BC148" s="68"/>
      <c r="BE148" s="68"/>
      <c r="BF148" s="66"/>
      <c r="BH148" s="68"/>
      <c r="BI148" s="68"/>
      <c r="BJ148" s="189">
        <f t="shared" si="25"/>
        <v>0</v>
      </c>
      <c r="BK148" s="68"/>
      <c r="BN148" s="68"/>
      <c r="BP148" s="68"/>
      <c r="BR148" s="68"/>
      <c r="BS148" s="66"/>
      <c r="BU148" s="68"/>
      <c r="BV148" s="84"/>
      <c r="BW148" s="189">
        <f t="shared" si="26"/>
        <v>0</v>
      </c>
      <c r="BX148" s="68"/>
      <c r="CA148" s="68"/>
      <c r="CB148" s="66"/>
      <c r="CC148" s="68"/>
      <c r="CE148" s="68"/>
      <c r="CF148" s="51">
        <f t="shared" si="27"/>
        <v>0</v>
      </c>
      <c r="CG148" s="51">
        <f t="shared" si="28"/>
        <v>0</v>
      </c>
      <c r="CH148" s="50">
        <f t="shared" si="29"/>
        <v>44104</v>
      </c>
      <c r="CI148" s="51">
        <f t="shared" si="30"/>
        <v>182</v>
      </c>
      <c r="CJ148" s="49">
        <f t="shared" si="31"/>
        <v>318646500</v>
      </c>
      <c r="CK148" s="66"/>
      <c r="CL148" s="49">
        <f t="shared" si="32"/>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ref="K149:K212" si="33">+J149-I149</f>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23"/>
        <v>0</v>
      </c>
      <c r="AK149" s="73"/>
      <c r="AL149" s="72"/>
      <c r="AM149" s="71"/>
      <c r="AN149" s="73"/>
      <c r="AO149" s="67"/>
      <c r="AP149" s="68"/>
      <c r="AR149" s="68"/>
      <c r="AS149" s="66"/>
      <c r="AU149" s="68"/>
      <c r="AV149" s="68"/>
      <c r="AW149" s="189">
        <f t="shared" si="24"/>
        <v>0</v>
      </c>
      <c r="AX149" s="68"/>
      <c r="AZ149" s="69"/>
      <c r="BA149" s="68"/>
      <c r="BC149" s="68"/>
      <c r="BE149" s="68"/>
      <c r="BF149" s="66"/>
      <c r="BH149" s="68"/>
      <c r="BI149" s="68"/>
      <c r="BJ149" s="189">
        <f t="shared" si="25"/>
        <v>0</v>
      </c>
      <c r="BK149" s="68"/>
      <c r="BN149" s="68"/>
      <c r="BP149" s="68"/>
      <c r="BR149" s="68"/>
      <c r="BS149" s="66"/>
      <c r="BU149" s="68"/>
      <c r="BV149" s="84"/>
      <c r="BW149" s="189">
        <f t="shared" si="26"/>
        <v>0</v>
      </c>
      <c r="BX149" s="68"/>
      <c r="CA149" s="68"/>
      <c r="CB149" s="66"/>
      <c r="CC149" s="68"/>
      <c r="CE149" s="68"/>
      <c r="CF149" s="51">
        <f t="shared" si="27"/>
        <v>0</v>
      </c>
      <c r="CG149" s="51">
        <f t="shared" si="28"/>
        <v>0</v>
      </c>
      <c r="CH149" s="50">
        <f t="shared" si="29"/>
        <v>44104</v>
      </c>
      <c r="CI149" s="51">
        <f t="shared" si="30"/>
        <v>182</v>
      </c>
      <c r="CJ149" s="49">
        <f t="shared" si="31"/>
        <v>193608000</v>
      </c>
      <c r="CK149" s="66"/>
      <c r="CL149" s="49">
        <f t="shared" si="32"/>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33"/>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23"/>
        <v>0</v>
      </c>
      <c r="AK150" s="73"/>
      <c r="AL150" s="72"/>
      <c r="AM150" s="71"/>
      <c r="AN150" s="73"/>
      <c r="AO150" s="67"/>
      <c r="AP150" s="68"/>
      <c r="AR150" s="68"/>
      <c r="AS150" s="66"/>
      <c r="AU150" s="68"/>
      <c r="AV150" s="68"/>
      <c r="AW150" s="189">
        <f t="shared" si="24"/>
        <v>0</v>
      </c>
      <c r="AX150" s="68"/>
      <c r="AZ150" s="69"/>
      <c r="BA150" s="68"/>
      <c r="BC150" s="68"/>
      <c r="BE150" s="68"/>
      <c r="BF150" s="66"/>
      <c r="BH150" s="68"/>
      <c r="BI150" s="68"/>
      <c r="BJ150" s="189">
        <f t="shared" si="25"/>
        <v>0</v>
      </c>
      <c r="BK150" s="68"/>
      <c r="BN150" s="68"/>
      <c r="BP150" s="68"/>
      <c r="BR150" s="68"/>
      <c r="BS150" s="66"/>
      <c r="BU150" s="68"/>
      <c r="BV150" s="84"/>
      <c r="BW150" s="189">
        <f t="shared" si="26"/>
        <v>0</v>
      </c>
      <c r="BX150" s="68"/>
      <c r="CA150" s="68"/>
      <c r="CB150" s="66"/>
      <c r="CC150" s="68"/>
      <c r="CE150" s="68"/>
      <c r="CF150" s="51">
        <f t="shared" si="27"/>
        <v>0</v>
      </c>
      <c r="CG150" s="51">
        <f t="shared" si="28"/>
        <v>0</v>
      </c>
      <c r="CH150" s="50">
        <f t="shared" si="29"/>
        <v>44104</v>
      </c>
      <c r="CI150" s="51">
        <f t="shared" si="30"/>
        <v>182</v>
      </c>
      <c r="CJ150" s="49">
        <f t="shared" si="31"/>
        <v>403350000</v>
      </c>
      <c r="CK150" s="66"/>
      <c r="CL150" s="49">
        <f t="shared" si="32"/>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1440</v>
      </c>
      <c r="G151" s="83" t="s">
        <v>426</v>
      </c>
      <c r="H151" s="57">
        <v>43920</v>
      </c>
      <c r="I151" s="57">
        <v>43922</v>
      </c>
      <c r="J151" s="57">
        <v>44104</v>
      </c>
      <c r="K151" s="62">
        <f t="shared" si="33"/>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v>43921</v>
      </c>
      <c r="AF151" s="49"/>
      <c r="AG151" s="59"/>
      <c r="AH151" s="57"/>
      <c r="AI151" s="57"/>
      <c r="AJ151" s="58">
        <f t="shared" si="23"/>
        <v>0</v>
      </c>
      <c r="AK151" s="57"/>
      <c r="AL151" s="56"/>
      <c r="AM151" s="79"/>
      <c r="AN151" s="57"/>
      <c r="AO151" s="55"/>
      <c r="AP151" s="54"/>
      <c r="AR151" s="54"/>
      <c r="AS151" s="49"/>
      <c r="AU151" s="52"/>
      <c r="AV151" s="52"/>
      <c r="AW151" s="189">
        <f t="shared" si="24"/>
        <v>0</v>
      </c>
      <c r="AX151" s="52"/>
      <c r="AZ151" s="53"/>
      <c r="BA151" s="52"/>
      <c r="BC151" s="52"/>
      <c r="BE151" s="52"/>
      <c r="BF151" s="49"/>
      <c r="BH151" s="52"/>
      <c r="BI151" s="52"/>
      <c r="BJ151" s="189">
        <f t="shared" si="25"/>
        <v>0</v>
      </c>
      <c r="BK151" s="52"/>
      <c r="BN151" s="52"/>
      <c r="BP151" s="52"/>
      <c r="BR151" s="52"/>
      <c r="BS151" s="49"/>
      <c r="BU151" s="52"/>
      <c r="BV151" s="176"/>
      <c r="BW151" s="189">
        <f t="shared" si="26"/>
        <v>0</v>
      </c>
      <c r="BX151" s="52"/>
      <c r="CA151" s="52"/>
      <c r="CB151" s="49"/>
      <c r="CC151" s="52"/>
      <c r="CE151" s="52"/>
      <c r="CF151" s="51">
        <f t="shared" si="27"/>
        <v>0</v>
      </c>
      <c r="CG151" s="51">
        <f t="shared" si="28"/>
        <v>0</v>
      </c>
      <c r="CH151" s="50">
        <f t="shared" si="29"/>
        <v>44104</v>
      </c>
      <c r="CI151" s="51">
        <f t="shared" si="30"/>
        <v>182</v>
      </c>
      <c r="CJ151" s="49">
        <f t="shared" si="31"/>
        <v>1200000000</v>
      </c>
      <c r="CK151" s="49">
        <v>0</v>
      </c>
      <c r="CL151" s="49">
        <f t="shared" si="32"/>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1439</v>
      </c>
      <c r="G152" s="63" t="s">
        <v>417</v>
      </c>
      <c r="H152" s="57">
        <v>43921</v>
      </c>
      <c r="I152" s="57">
        <v>43922</v>
      </c>
      <c r="J152" s="57">
        <v>44104</v>
      </c>
      <c r="K152" s="62">
        <f t="shared" si="33"/>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23"/>
        <v>0</v>
      </c>
      <c r="AK152" s="57">
        <v>43986</v>
      </c>
      <c r="AL152" s="56"/>
      <c r="AM152" s="79"/>
      <c r="AN152" s="57"/>
      <c r="AO152" s="55"/>
      <c r="AP152" s="54"/>
      <c r="AQ152" s="48" t="s">
        <v>1438</v>
      </c>
      <c r="AR152" s="54">
        <v>43986</v>
      </c>
      <c r="AS152" s="49"/>
      <c r="AU152" s="52"/>
      <c r="AV152" s="52"/>
      <c r="AW152" s="189">
        <f t="shared" si="24"/>
        <v>0</v>
      </c>
      <c r="AX152" s="52"/>
      <c r="AZ152" s="53"/>
      <c r="BA152" s="52"/>
      <c r="BC152" s="52"/>
      <c r="BE152" s="52"/>
      <c r="BF152" s="49"/>
      <c r="BH152" s="52"/>
      <c r="BI152" s="52"/>
      <c r="BJ152" s="189">
        <f t="shared" si="25"/>
        <v>0</v>
      </c>
      <c r="BK152" s="52"/>
      <c r="BN152" s="52"/>
      <c r="BP152" s="52"/>
      <c r="BR152" s="52"/>
      <c r="BS152" s="49"/>
      <c r="BU152" s="52"/>
      <c r="BV152" s="176"/>
      <c r="BW152" s="189">
        <f t="shared" si="26"/>
        <v>0</v>
      </c>
      <c r="BX152" s="52"/>
      <c r="CA152" s="52"/>
      <c r="CB152" s="49"/>
      <c r="CC152" s="52"/>
      <c r="CE152" s="52"/>
      <c r="CF152" s="51">
        <f t="shared" si="27"/>
        <v>0</v>
      </c>
      <c r="CG152" s="51">
        <f t="shared" si="28"/>
        <v>0</v>
      </c>
      <c r="CH152" s="50">
        <f t="shared" si="29"/>
        <v>44104</v>
      </c>
      <c r="CI152" s="51">
        <f t="shared" si="30"/>
        <v>182</v>
      </c>
      <c r="CJ152" s="49">
        <f t="shared" si="31"/>
        <v>186000000</v>
      </c>
      <c r="CK152" s="49">
        <v>0</v>
      </c>
      <c r="CL152" s="49">
        <f t="shared" si="32"/>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1349</v>
      </c>
      <c r="G153" s="83" t="s">
        <v>1350</v>
      </c>
      <c r="H153" s="73">
        <v>43921</v>
      </c>
      <c r="I153" s="73">
        <v>43922</v>
      </c>
      <c r="J153" s="73">
        <v>44104</v>
      </c>
      <c r="K153" s="62">
        <f t="shared" si="33"/>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23"/>
        <v>0</v>
      </c>
      <c r="AK153" s="73"/>
      <c r="AL153" s="72"/>
      <c r="AM153" s="71"/>
      <c r="AN153" s="73"/>
      <c r="AO153" s="67"/>
      <c r="AP153" s="70"/>
      <c r="AR153" s="70"/>
      <c r="AS153" s="66"/>
      <c r="AU153" s="68"/>
      <c r="AV153" s="68"/>
      <c r="AW153" s="189">
        <f t="shared" si="24"/>
        <v>0</v>
      </c>
      <c r="AX153" s="68"/>
      <c r="AZ153" s="69"/>
      <c r="BA153" s="68"/>
      <c r="BC153" s="68"/>
      <c r="BE153" s="68"/>
      <c r="BF153" s="66"/>
      <c r="BH153" s="68"/>
      <c r="BI153" s="68"/>
      <c r="BJ153" s="189">
        <f t="shared" si="25"/>
        <v>0</v>
      </c>
      <c r="BK153" s="68"/>
      <c r="BN153" s="68"/>
      <c r="BP153" s="68"/>
      <c r="BR153" s="68"/>
      <c r="BS153" s="66"/>
      <c r="BU153" s="68"/>
      <c r="BV153" s="84"/>
      <c r="BW153" s="189">
        <f t="shared" si="26"/>
        <v>0</v>
      </c>
      <c r="BX153" s="68"/>
      <c r="CA153" s="68"/>
      <c r="CB153" s="66"/>
      <c r="CC153" s="68"/>
      <c r="CE153" s="68"/>
      <c r="CF153" s="51">
        <f t="shared" si="27"/>
        <v>0</v>
      </c>
      <c r="CG153" s="51">
        <f t="shared" si="28"/>
        <v>0</v>
      </c>
      <c r="CH153" s="50">
        <f t="shared" si="29"/>
        <v>44104</v>
      </c>
      <c r="CI153" s="51">
        <f t="shared" si="30"/>
        <v>182</v>
      </c>
      <c r="CJ153" s="49">
        <f t="shared" si="31"/>
        <v>282000000</v>
      </c>
      <c r="CK153" s="66"/>
      <c r="CL153" s="49">
        <f t="shared" si="32"/>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1351</v>
      </c>
      <c r="G154" s="83" t="s">
        <v>1352</v>
      </c>
      <c r="H154" s="73">
        <v>43921</v>
      </c>
      <c r="I154" s="73">
        <v>43922</v>
      </c>
      <c r="J154" s="73">
        <v>44104</v>
      </c>
      <c r="K154" s="62">
        <f t="shared" si="33"/>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23"/>
        <v>0</v>
      </c>
      <c r="AK154" s="73"/>
      <c r="AL154" s="72"/>
      <c r="AM154" s="71"/>
      <c r="AN154" s="73"/>
      <c r="AO154" s="67"/>
      <c r="AP154" s="70"/>
      <c r="AR154" s="70"/>
      <c r="AS154" s="66"/>
      <c r="AU154" s="68"/>
      <c r="AV154" s="68"/>
      <c r="AW154" s="189">
        <f t="shared" si="24"/>
        <v>0</v>
      </c>
      <c r="AX154" s="68"/>
      <c r="AZ154" s="69"/>
      <c r="BA154" s="68"/>
      <c r="BC154" s="68"/>
      <c r="BE154" s="68"/>
      <c r="BF154" s="66"/>
      <c r="BH154" s="68"/>
      <c r="BI154" s="68"/>
      <c r="BJ154" s="189">
        <f t="shared" si="25"/>
        <v>0</v>
      </c>
      <c r="BK154" s="68"/>
      <c r="BN154" s="68"/>
      <c r="BP154" s="68"/>
      <c r="BR154" s="68"/>
      <c r="BS154" s="66"/>
      <c r="BU154" s="68"/>
      <c r="BV154" s="84"/>
      <c r="BW154" s="189">
        <f t="shared" si="26"/>
        <v>0</v>
      </c>
      <c r="BX154" s="68"/>
      <c r="CA154" s="68"/>
      <c r="CB154" s="66"/>
      <c r="CC154" s="68"/>
      <c r="CE154" s="68"/>
      <c r="CF154" s="51">
        <f t="shared" si="27"/>
        <v>0</v>
      </c>
      <c r="CG154" s="51">
        <f t="shared" si="28"/>
        <v>0</v>
      </c>
      <c r="CH154" s="50">
        <f t="shared" si="29"/>
        <v>44104</v>
      </c>
      <c r="CI154" s="51">
        <f t="shared" si="30"/>
        <v>182</v>
      </c>
      <c r="CJ154" s="49">
        <f t="shared" si="31"/>
        <v>498000000</v>
      </c>
      <c r="CK154" s="66"/>
      <c r="CL154" s="49">
        <f t="shared" si="32"/>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1423</v>
      </c>
      <c r="G155" s="63"/>
      <c r="H155" s="57">
        <v>43921</v>
      </c>
      <c r="I155" s="57">
        <v>43922</v>
      </c>
      <c r="J155" s="57">
        <v>43951</v>
      </c>
      <c r="K155" s="62">
        <f t="shared" si="33"/>
        <v>29</v>
      </c>
      <c r="L155" s="61" t="s">
        <v>176</v>
      </c>
      <c r="M155" s="48" t="s">
        <v>175</v>
      </c>
      <c r="N155" s="61" t="s">
        <v>409</v>
      </c>
      <c r="O155" s="48" t="s">
        <v>173</v>
      </c>
      <c r="Q155" s="48" t="s">
        <v>408</v>
      </c>
      <c r="R155" s="48" t="s">
        <v>398</v>
      </c>
      <c r="S155" s="48" t="s">
        <v>407</v>
      </c>
      <c r="T155" s="48" t="s">
        <v>129</v>
      </c>
      <c r="U155" s="61" t="s">
        <v>112</v>
      </c>
      <c r="V155" s="61" t="s">
        <v>111</v>
      </c>
      <c r="W155" s="65"/>
      <c r="X155" s="65"/>
      <c r="Y155" s="61" t="s">
        <v>346</v>
      </c>
      <c r="Z155" s="55">
        <v>394</v>
      </c>
      <c r="AA155" s="64"/>
      <c r="AB155" s="57">
        <v>43918</v>
      </c>
      <c r="AC155" s="55">
        <v>354</v>
      </c>
      <c r="AD155" s="57">
        <v>43921</v>
      </c>
      <c r="AE155" s="57">
        <v>43922</v>
      </c>
      <c r="AF155" s="49">
        <v>10000000</v>
      </c>
      <c r="AG155" s="48" t="s">
        <v>1353</v>
      </c>
      <c r="AH155" s="187">
        <v>43952</v>
      </c>
      <c r="AI155" s="187">
        <v>43974</v>
      </c>
      <c r="AJ155" s="58">
        <f t="shared" si="23"/>
        <v>23</v>
      </c>
      <c r="AK155" s="57">
        <v>43951</v>
      </c>
      <c r="AL155" s="56">
        <v>462</v>
      </c>
      <c r="AM155" s="79">
        <v>10000000</v>
      </c>
      <c r="AN155" s="57">
        <v>43951</v>
      </c>
      <c r="AO155" s="55">
        <v>443</v>
      </c>
      <c r="AP155" s="57">
        <v>43951</v>
      </c>
      <c r="AQ155" s="48" t="s">
        <v>1027</v>
      </c>
      <c r="AR155" s="54">
        <v>43959</v>
      </c>
      <c r="AS155" s="49"/>
      <c r="AU155" s="52"/>
      <c r="AV155" s="52"/>
      <c r="AW155" s="189">
        <f t="shared" si="24"/>
        <v>0</v>
      </c>
      <c r="AX155" s="52"/>
      <c r="AZ155" s="53"/>
      <c r="BA155" s="52"/>
      <c r="BC155" s="52"/>
      <c r="BE155" s="52"/>
      <c r="BF155" s="49"/>
      <c r="BH155" s="52"/>
      <c r="BI155" s="52"/>
      <c r="BJ155" s="189">
        <f t="shared" si="25"/>
        <v>0</v>
      </c>
      <c r="BK155" s="52"/>
      <c r="BN155" s="52"/>
      <c r="BP155" s="52"/>
      <c r="BR155" s="52"/>
      <c r="BS155" s="49"/>
      <c r="BU155" s="52"/>
      <c r="BV155" s="176"/>
      <c r="BW155" s="189">
        <f t="shared" si="26"/>
        <v>0</v>
      </c>
      <c r="BX155" s="52"/>
      <c r="CA155" s="52"/>
      <c r="CB155" s="49"/>
      <c r="CC155" s="52"/>
      <c r="CE155" s="52"/>
      <c r="CF155" s="51">
        <f t="shared" si="27"/>
        <v>10000000</v>
      </c>
      <c r="CG155" s="51">
        <f t="shared" si="28"/>
        <v>23</v>
      </c>
      <c r="CH155" s="50">
        <f t="shared" si="29"/>
        <v>43974</v>
      </c>
      <c r="CI155" s="51">
        <f t="shared" si="30"/>
        <v>52</v>
      </c>
      <c r="CJ155" s="49">
        <f t="shared" si="31"/>
        <v>54000000</v>
      </c>
      <c r="CK155" s="49">
        <v>46638419</v>
      </c>
      <c r="CL155" s="49">
        <f t="shared" si="32"/>
        <v>7361581</v>
      </c>
      <c r="CM155" s="177">
        <v>43977</v>
      </c>
      <c r="CN155" s="48" t="s">
        <v>974</v>
      </c>
      <c r="CO155" s="55" t="s">
        <v>4</v>
      </c>
      <c r="CP155" s="49"/>
      <c r="CQ155" s="49"/>
      <c r="CR155" s="49"/>
      <c r="CS155" s="49"/>
      <c r="CT155" s="49"/>
    </row>
    <row r="156" spans="1:98" s="48" customFormat="1" ht="16.5" customHeight="1" x14ac:dyDescent="0.3">
      <c r="A156" s="55">
        <v>155</v>
      </c>
      <c r="B156" s="61" t="s">
        <v>401</v>
      </c>
      <c r="C156" s="61" t="s">
        <v>406</v>
      </c>
      <c r="D156" s="61" t="s">
        <v>405</v>
      </c>
      <c r="E156" s="64">
        <v>153826055</v>
      </c>
      <c r="F156" s="175" t="s">
        <v>1423</v>
      </c>
      <c r="G156" s="63" t="s">
        <v>404</v>
      </c>
      <c r="H156" s="57">
        <v>43921</v>
      </c>
      <c r="I156" s="57">
        <v>43922</v>
      </c>
      <c r="J156" s="57">
        <v>43982</v>
      </c>
      <c r="K156" s="62">
        <f t="shared" si="33"/>
        <v>60</v>
      </c>
      <c r="L156" s="61" t="s">
        <v>403</v>
      </c>
      <c r="M156" s="48" t="s">
        <v>402</v>
      </c>
      <c r="N156" s="61" t="s">
        <v>401</v>
      </c>
      <c r="O156" s="48" t="s">
        <v>400</v>
      </c>
      <c r="Q156" s="48" t="s">
        <v>399</v>
      </c>
      <c r="R156" s="48" t="s">
        <v>398</v>
      </c>
      <c r="S156" s="48" t="s">
        <v>397</v>
      </c>
      <c r="T156" s="48" t="s">
        <v>129</v>
      </c>
      <c r="U156" s="61" t="s">
        <v>387</v>
      </c>
      <c r="V156" s="61" t="s">
        <v>386</v>
      </c>
      <c r="W156" s="65" t="s">
        <v>1453</v>
      </c>
      <c r="X156" s="65" t="s">
        <v>1454</v>
      </c>
      <c r="Y156" s="61" t="s">
        <v>346</v>
      </c>
      <c r="Z156" s="55">
        <v>396</v>
      </c>
      <c r="AA156" s="64"/>
      <c r="AB156" s="57">
        <v>43918</v>
      </c>
      <c r="AC156" s="55">
        <v>370</v>
      </c>
      <c r="AD156" s="57">
        <v>43921</v>
      </c>
      <c r="AE156" s="57">
        <v>43934</v>
      </c>
      <c r="AF156" s="49">
        <v>76913027</v>
      </c>
      <c r="AG156" s="48" t="s">
        <v>1354</v>
      </c>
      <c r="AH156" s="187">
        <v>43983</v>
      </c>
      <c r="AI156" s="187">
        <v>44012</v>
      </c>
      <c r="AJ156" s="58">
        <f t="shared" si="23"/>
        <v>30</v>
      </c>
      <c r="AK156" s="57">
        <v>43980</v>
      </c>
      <c r="AL156" s="56">
        <v>505</v>
      </c>
      <c r="AM156" s="79">
        <v>76913028</v>
      </c>
      <c r="AN156" s="57">
        <v>43977</v>
      </c>
      <c r="AO156" s="55">
        <v>482</v>
      </c>
      <c r="AP156" s="57">
        <v>43980</v>
      </c>
      <c r="AQ156" s="48" t="s">
        <v>1355</v>
      </c>
      <c r="AR156" s="54">
        <v>43984</v>
      </c>
      <c r="AS156" s="49"/>
      <c r="AU156" s="52"/>
      <c r="AV156" s="52"/>
      <c r="AW156" s="189">
        <f t="shared" si="24"/>
        <v>0</v>
      </c>
      <c r="AX156" s="52"/>
      <c r="AZ156" s="53"/>
      <c r="BA156" s="52"/>
      <c r="BC156" s="52"/>
      <c r="BE156" s="52"/>
      <c r="BF156" s="49"/>
      <c r="BH156" s="52"/>
      <c r="BI156" s="52"/>
      <c r="BJ156" s="189">
        <f t="shared" si="25"/>
        <v>0</v>
      </c>
      <c r="BK156" s="52"/>
      <c r="BN156" s="52"/>
      <c r="BP156" s="52"/>
      <c r="BR156" s="52"/>
      <c r="BS156" s="49"/>
      <c r="BU156" s="52"/>
      <c r="BV156" s="176"/>
      <c r="BW156" s="189">
        <f t="shared" si="26"/>
        <v>0</v>
      </c>
      <c r="BX156" s="52"/>
      <c r="CA156" s="52"/>
      <c r="CB156" s="49"/>
      <c r="CC156" s="52"/>
      <c r="CE156" s="52"/>
      <c r="CF156" s="51">
        <f t="shared" si="27"/>
        <v>76913027</v>
      </c>
      <c r="CG156" s="51">
        <f t="shared" si="28"/>
        <v>30</v>
      </c>
      <c r="CH156" s="50">
        <f t="shared" si="29"/>
        <v>44012</v>
      </c>
      <c r="CI156" s="51">
        <f t="shared" si="30"/>
        <v>90</v>
      </c>
      <c r="CJ156" s="49">
        <f t="shared" si="31"/>
        <v>230739082</v>
      </c>
      <c r="CK156" s="49">
        <f>72388731+2262148+2262148+72388731+2262148+2262148+72388731+2262148+2262148</f>
        <v>230739081</v>
      </c>
      <c r="CL156" s="49">
        <f t="shared" si="32"/>
        <v>1</v>
      </c>
      <c r="CM156" s="177">
        <v>44021</v>
      </c>
      <c r="CO156" s="55"/>
      <c r="CP156" s="49" t="s">
        <v>1496</v>
      </c>
      <c r="CQ156" s="49"/>
      <c r="CR156" s="49"/>
      <c r="CS156" s="49"/>
      <c r="CT156" s="49"/>
    </row>
    <row r="157" spans="1:98" s="65" customFormat="1" ht="16.5" customHeight="1" x14ac:dyDescent="0.3">
      <c r="A157" s="67">
        <v>156</v>
      </c>
      <c r="B157" s="81" t="s">
        <v>392</v>
      </c>
      <c r="C157" s="78" t="s">
        <v>396</v>
      </c>
      <c r="D157" s="78" t="s">
        <v>395</v>
      </c>
      <c r="E157" s="75">
        <v>64456396</v>
      </c>
      <c r="F157" s="175" t="s">
        <v>1423</v>
      </c>
      <c r="G157" s="83"/>
      <c r="H157" s="73">
        <v>43921</v>
      </c>
      <c r="I157" s="73">
        <v>43922</v>
      </c>
      <c r="J157" s="73">
        <v>43982</v>
      </c>
      <c r="K157" s="62">
        <f t="shared" si="33"/>
        <v>60</v>
      </c>
      <c r="L157" s="65" t="s">
        <v>394</v>
      </c>
      <c r="M157" s="65" t="s">
        <v>393</v>
      </c>
      <c r="N157" s="81" t="s">
        <v>392</v>
      </c>
      <c r="O157" s="65" t="s">
        <v>391</v>
      </c>
      <c r="Q157" s="65" t="s">
        <v>390</v>
      </c>
      <c r="R157" s="65" t="s">
        <v>389</v>
      </c>
      <c r="S157" s="65" t="s">
        <v>388</v>
      </c>
      <c r="T157" s="65" t="s">
        <v>129</v>
      </c>
      <c r="U157" s="65" t="s">
        <v>387</v>
      </c>
      <c r="V157" s="65" t="s">
        <v>386</v>
      </c>
      <c r="W157" s="65" t="s">
        <v>1455</v>
      </c>
      <c r="X157" s="65" t="s">
        <v>1456</v>
      </c>
      <c r="Y157" s="78" t="s">
        <v>346</v>
      </c>
      <c r="Z157" s="67">
        <v>384</v>
      </c>
      <c r="AA157" s="75">
        <v>71090130</v>
      </c>
      <c r="AB157" s="82">
        <v>43916</v>
      </c>
      <c r="AC157" s="67">
        <v>358</v>
      </c>
      <c r="AD157" s="73">
        <v>43921</v>
      </c>
      <c r="AE157" s="73">
        <v>43927</v>
      </c>
      <c r="AF157" s="66">
        <v>32228198</v>
      </c>
      <c r="AG157" s="74" t="s">
        <v>1356</v>
      </c>
      <c r="AH157" s="73">
        <v>43983</v>
      </c>
      <c r="AI157" s="73">
        <v>44012</v>
      </c>
      <c r="AJ157" s="58">
        <f t="shared" si="23"/>
        <v>30</v>
      </c>
      <c r="AK157" s="73">
        <v>43980</v>
      </c>
      <c r="AL157" s="72">
        <v>508</v>
      </c>
      <c r="AM157" s="66">
        <v>32228198</v>
      </c>
      <c r="AN157" s="73">
        <v>43977</v>
      </c>
      <c r="AO157" s="67">
        <v>485</v>
      </c>
      <c r="AP157" s="70">
        <v>43980</v>
      </c>
      <c r="AQ157" s="65" t="s">
        <v>1027</v>
      </c>
      <c r="AR157" s="70"/>
      <c r="AS157" s="66"/>
      <c r="AU157" s="68"/>
      <c r="AV157" s="68"/>
      <c r="AW157" s="189">
        <f t="shared" si="24"/>
        <v>0</v>
      </c>
      <c r="AX157" s="68"/>
      <c r="AZ157" s="69"/>
      <c r="BA157" s="68"/>
      <c r="BC157" s="68"/>
      <c r="BE157" s="68"/>
      <c r="BF157" s="66"/>
      <c r="BH157" s="68"/>
      <c r="BI157" s="68"/>
      <c r="BJ157" s="189">
        <f t="shared" si="25"/>
        <v>0</v>
      </c>
      <c r="BK157" s="68"/>
      <c r="BN157" s="68"/>
      <c r="BP157" s="68"/>
      <c r="BR157" s="68"/>
      <c r="BS157" s="66"/>
      <c r="BU157" s="68"/>
      <c r="BV157" s="84"/>
      <c r="BW157" s="189">
        <f t="shared" si="26"/>
        <v>0</v>
      </c>
      <c r="BX157" s="68"/>
      <c r="CA157" s="68"/>
      <c r="CB157" s="66"/>
      <c r="CC157" s="68"/>
      <c r="CE157" s="68"/>
      <c r="CF157" s="51">
        <f t="shared" si="27"/>
        <v>32228198</v>
      </c>
      <c r="CG157" s="51">
        <f t="shared" si="28"/>
        <v>30</v>
      </c>
      <c r="CH157" s="50">
        <f t="shared" si="29"/>
        <v>44012</v>
      </c>
      <c r="CI157" s="51">
        <f t="shared" si="30"/>
        <v>90</v>
      </c>
      <c r="CJ157" s="49">
        <f t="shared" si="31"/>
        <v>96684594</v>
      </c>
      <c r="CK157" s="66"/>
      <c r="CL157" s="49">
        <f t="shared" si="32"/>
        <v>96684594</v>
      </c>
      <c r="CM157" s="82"/>
      <c r="CP157" s="66" t="s">
        <v>1497</v>
      </c>
      <c r="CQ157" s="66"/>
      <c r="CR157" s="66"/>
      <c r="CS157" s="66"/>
      <c r="CT157" s="66"/>
    </row>
    <row r="158" spans="1:98" s="65" customFormat="1" ht="16.5" customHeight="1" x14ac:dyDescent="0.3">
      <c r="A158" s="67">
        <v>157</v>
      </c>
      <c r="B158" s="81" t="s">
        <v>352</v>
      </c>
      <c r="C158" s="78" t="s">
        <v>385</v>
      </c>
      <c r="D158" s="78" t="s">
        <v>350</v>
      </c>
      <c r="E158" s="75">
        <v>241388790</v>
      </c>
      <c r="F158" s="175" t="s">
        <v>1423</v>
      </c>
      <c r="G158" s="83"/>
      <c r="H158" s="73">
        <v>43921</v>
      </c>
      <c r="I158" s="73">
        <v>43922</v>
      </c>
      <c r="J158" s="73">
        <v>43982</v>
      </c>
      <c r="K158" s="62">
        <f t="shared" si="33"/>
        <v>60</v>
      </c>
      <c r="L158" s="65" t="s">
        <v>282</v>
      </c>
      <c r="M158" s="65" t="s">
        <v>281</v>
      </c>
      <c r="N158" s="65" t="s">
        <v>117</v>
      </c>
      <c r="O158" s="65" t="s">
        <v>116</v>
      </c>
      <c r="Q158" s="65" t="s">
        <v>384</v>
      </c>
      <c r="R158" s="65" t="s">
        <v>279</v>
      </c>
      <c r="S158" s="65" t="s">
        <v>278</v>
      </c>
      <c r="T158" s="65" t="s">
        <v>129</v>
      </c>
      <c r="U158" s="65" t="s">
        <v>383</v>
      </c>
      <c r="V158" s="65" t="s">
        <v>382</v>
      </c>
      <c r="W158" s="65" t="s">
        <v>1455</v>
      </c>
      <c r="X158" s="65" t="s">
        <v>1456</v>
      </c>
      <c r="Y158" s="78" t="s">
        <v>346</v>
      </c>
      <c r="Z158" s="67">
        <v>407</v>
      </c>
      <c r="AA158" s="75">
        <v>258914466</v>
      </c>
      <c r="AB158" s="82">
        <v>43917</v>
      </c>
      <c r="AC158" s="67">
        <v>359</v>
      </c>
      <c r="AD158" s="73">
        <v>43921</v>
      </c>
      <c r="AE158" s="73">
        <v>43927</v>
      </c>
      <c r="AF158" s="66">
        <v>120694395</v>
      </c>
      <c r="AG158" s="74" t="s">
        <v>1356</v>
      </c>
      <c r="AH158" s="73">
        <v>43983</v>
      </c>
      <c r="AI158" s="73">
        <v>44012</v>
      </c>
      <c r="AJ158" s="58">
        <f t="shared" si="23"/>
        <v>30</v>
      </c>
      <c r="AK158" s="73">
        <v>43980</v>
      </c>
      <c r="AL158" s="72">
        <v>503</v>
      </c>
      <c r="AM158" s="66">
        <v>120694395</v>
      </c>
      <c r="AN158" s="73">
        <v>43977</v>
      </c>
      <c r="AO158" s="67">
        <v>487</v>
      </c>
      <c r="AP158" s="70">
        <v>43980</v>
      </c>
      <c r="AQ158" s="65" t="s">
        <v>1027</v>
      </c>
      <c r="AR158" s="70"/>
      <c r="AS158" s="66"/>
      <c r="AU158" s="68"/>
      <c r="AV158" s="68"/>
      <c r="AW158" s="189">
        <f t="shared" si="24"/>
        <v>0</v>
      </c>
      <c r="AX158" s="68"/>
      <c r="AZ158" s="69"/>
      <c r="BA158" s="68"/>
      <c r="BC158" s="68"/>
      <c r="BE158" s="68"/>
      <c r="BF158" s="66"/>
      <c r="BH158" s="68"/>
      <c r="BI158" s="68"/>
      <c r="BJ158" s="189">
        <f t="shared" si="25"/>
        <v>0</v>
      </c>
      <c r="BK158" s="68"/>
      <c r="BN158" s="68"/>
      <c r="BP158" s="68"/>
      <c r="BR158" s="68"/>
      <c r="BS158" s="66"/>
      <c r="BU158" s="68"/>
      <c r="BV158" s="84"/>
      <c r="BW158" s="189">
        <f t="shared" si="26"/>
        <v>0</v>
      </c>
      <c r="BX158" s="68"/>
      <c r="CA158" s="68"/>
      <c r="CB158" s="66"/>
      <c r="CC158" s="68"/>
      <c r="CE158" s="68"/>
      <c r="CF158" s="51">
        <f t="shared" si="27"/>
        <v>120694395</v>
      </c>
      <c r="CG158" s="51">
        <f t="shared" si="28"/>
        <v>30</v>
      </c>
      <c r="CH158" s="50">
        <f t="shared" si="29"/>
        <v>44012</v>
      </c>
      <c r="CI158" s="51">
        <f t="shared" si="30"/>
        <v>90</v>
      </c>
      <c r="CJ158" s="49">
        <f t="shared" si="31"/>
        <v>362083185</v>
      </c>
      <c r="CK158" s="66">
        <v>317822693</v>
      </c>
      <c r="CL158" s="49">
        <f t="shared" si="32"/>
        <v>44260492</v>
      </c>
      <c r="CM158" s="82">
        <v>44014</v>
      </c>
      <c r="CN158" s="65" t="s">
        <v>974</v>
      </c>
      <c r="CP158" s="66" t="s">
        <v>1498</v>
      </c>
      <c r="CQ158" s="66"/>
      <c r="CR158" s="66"/>
      <c r="CS158" s="66"/>
      <c r="CT158" s="66"/>
    </row>
    <row r="159" spans="1:98" s="65" customFormat="1" ht="16.5" customHeight="1" x14ac:dyDescent="0.3">
      <c r="A159" s="67">
        <v>158</v>
      </c>
      <c r="B159" s="81" t="s">
        <v>377</v>
      </c>
      <c r="C159" s="81" t="s">
        <v>381</v>
      </c>
      <c r="D159" s="78" t="s">
        <v>380</v>
      </c>
      <c r="E159" s="75">
        <v>30000000</v>
      </c>
      <c r="F159" s="175" t="s">
        <v>1423</v>
      </c>
      <c r="G159" s="83"/>
      <c r="H159" s="73">
        <v>43921</v>
      </c>
      <c r="I159" s="73">
        <v>43922</v>
      </c>
      <c r="J159" s="73">
        <v>43951</v>
      </c>
      <c r="K159" s="62">
        <f t="shared" si="33"/>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1357</v>
      </c>
      <c r="AH159" s="180">
        <v>43952</v>
      </c>
      <c r="AI159" s="180">
        <v>43966</v>
      </c>
      <c r="AJ159" s="58">
        <f t="shared" si="23"/>
        <v>15</v>
      </c>
      <c r="AK159" s="73">
        <v>43951</v>
      </c>
      <c r="AL159" s="72">
        <v>465</v>
      </c>
      <c r="AM159" s="71">
        <v>15000000</v>
      </c>
      <c r="AN159" s="73">
        <v>43951</v>
      </c>
      <c r="AO159" s="67">
        <v>446</v>
      </c>
      <c r="AP159" s="70">
        <v>43951</v>
      </c>
      <c r="AQ159" s="65" t="s">
        <v>1027</v>
      </c>
      <c r="AR159" s="70">
        <v>43963</v>
      </c>
      <c r="AS159" s="66"/>
      <c r="AU159" s="68"/>
      <c r="AV159" s="68"/>
      <c r="AW159" s="189">
        <f t="shared" si="24"/>
        <v>0</v>
      </c>
      <c r="AX159" s="68"/>
      <c r="AZ159" s="69"/>
      <c r="BA159" s="68"/>
      <c r="BC159" s="68"/>
      <c r="BE159" s="68"/>
      <c r="BF159" s="66"/>
      <c r="BH159" s="68"/>
      <c r="BI159" s="68"/>
      <c r="BJ159" s="189">
        <f t="shared" si="25"/>
        <v>0</v>
      </c>
      <c r="BK159" s="68"/>
      <c r="BN159" s="68"/>
      <c r="BP159" s="68"/>
      <c r="BR159" s="68"/>
      <c r="BS159" s="66"/>
      <c r="BU159" s="68"/>
      <c r="BV159" s="84"/>
      <c r="BW159" s="189">
        <f t="shared" si="26"/>
        <v>0</v>
      </c>
      <c r="BX159" s="68"/>
      <c r="CA159" s="68"/>
      <c r="CB159" s="66"/>
      <c r="CC159" s="68"/>
      <c r="CE159" s="68"/>
      <c r="CF159" s="51">
        <f t="shared" si="27"/>
        <v>15000000</v>
      </c>
      <c r="CG159" s="51">
        <f t="shared" si="28"/>
        <v>15</v>
      </c>
      <c r="CH159" s="50">
        <f t="shared" si="29"/>
        <v>43966</v>
      </c>
      <c r="CI159" s="51">
        <f t="shared" si="30"/>
        <v>44</v>
      </c>
      <c r="CJ159" s="49">
        <f t="shared" si="31"/>
        <v>45000000</v>
      </c>
      <c r="CK159" s="66"/>
      <c r="CL159" s="49">
        <f t="shared" si="32"/>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1423</v>
      </c>
      <c r="G160" s="83"/>
      <c r="H160" s="73">
        <v>43921</v>
      </c>
      <c r="I160" s="73">
        <v>43922</v>
      </c>
      <c r="J160" s="73">
        <v>43982</v>
      </c>
      <c r="K160" s="62">
        <f t="shared" si="33"/>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1356</v>
      </c>
      <c r="AH160" s="73">
        <v>43983</v>
      </c>
      <c r="AI160" s="73">
        <v>44012</v>
      </c>
      <c r="AJ160" s="58">
        <f t="shared" si="23"/>
        <v>30</v>
      </c>
      <c r="AK160" s="73">
        <v>43980</v>
      </c>
      <c r="AL160" s="72">
        <v>506</v>
      </c>
      <c r="AM160" s="66">
        <v>19256561</v>
      </c>
      <c r="AN160" s="73">
        <v>43977</v>
      </c>
      <c r="AO160" s="67">
        <v>486</v>
      </c>
      <c r="AP160" s="70">
        <v>43980</v>
      </c>
      <c r="AQ160" s="65" t="s">
        <v>1027</v>
      </c>
      <c r="AR160" s="70"/>
      <c r="AS160" s="66"/>
      <c r="AU160" s="68"/>
      <c r="AV160" s="68"/>
      <c r="AW160" s="189">
        <f t="shared" si="24"/>
        <v>0</v>
      </c>
      <c r="AX160" s="68"/>
      <c r="AZ160" s="69"/>
      <c r="BA160" s="68"/>
      <c r="BC160" s="68"/>
      <c r="BE160" s="68"/>
      <c r="BF160" s="66"/>
      <c r="BH160" s="68"/>
      <c r="BI160" s="68"/>
      <c r="BJ160" s="189">
        <f t="shared" si="25"/>
        <v>0</v>
      </c>
      <c r="BK160" s="68"/>
      <c r="BN160" s="68"/>
      <c r="BP160" s="68"/>
      <c r="BR160" s="68"/>
      <c r="BS160" s="66"/>
      <c r="BU160" s="68"/>
      <c r="BV160" s="84"/>
      <c r="BW160" s="189">
        <f t="shared" si="26"/>
        <v>0</v>
      </c>
      <c r="BX160" s="68"/>
      <c r="CA160" s="68"/>
      <c r="CB160" s="66"/>
      <c r="CC160" s="68"/>
      <c r="CE160" s="68"/>
      <c r="CF160" s="51">
        <f t="shared" si="27"/>
        <v>19256561</v>
      </c>
      <c r="CG160" s="51">
        <f t="shared" si="28"/>
        <v>30</v>
      </c>
      <c r="CH160" s="50">
        <f t="shared" si="29"/>
        <v>44012</v>
      </c>
      <c r="CI160" s="51">
        <f t="shared" si="30"/>
        <v>90</v>
      </c>
      <c r="CJ160" s="49">
        <f t="shared" si="31"/>
        <v>57769683</v>
      </c>
      <c r="CK160" s="66"/>
      <c r="CL160" s="49">
        <f t="shared" si="32"/>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1423</v>
      </c>
      <c r="G161" s="83"/>
      <c r="H161" s="73">
        <v>43921</v>
      </c>
      <c r="I161" s="73">
        <v>43922</v>
      </c>
      <c r="J161" s="73">
        <v>44104</v>
      </c>
      <c r="K161" s="62">
        <f t="shared" si="33"/>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23"/>
        <v>0</v>
      </c>
      <c r="AK161" s="73"/>
      <c r="AL161" s="72"/>
      <c r="AM161" s="71"/>
      <c r="AN161" s="73"/>
      <c r="AO161" s="67"/>
      <c r="AP161" s="70"/>
      <c r="AR161" s="70"/>
      <c r="AS161" s="66"/>
      <c r="AU161" s="68"/>
      <c r="AV161" s="68"/>
      <c r="AW161" s="189">
        <f t="shared" si="24"/>
        <v>0</v>
      </c>
      <c r="AX161" s="68"/>
      <c r="AZ161" s="69"/>
      <c r="BA161" s="68"/>
      <c r="BC161" s="68"/>
      <c r="BE161" s="68"/>
      <c r="BF161" s="66"/>
      <c r="BH161" s="68"/>
      <c r="BI161" s="68"/>
      <c r="BJ161" s="189">
        <f t="shared" si="25"/>
        <v>0</v>
      </c>
      <c r="BK161" s="68"/>
      <c r="BN161" s="68"/>
      <c r="BP161" s="68"/>
      <c r="BR161" s="68"/>
      <c r="BS161" s="66"/>
      <c r="BU161" s="68"/>
      <c r="BV161" s="84"/>
      <c r="BW161" s="189">
        <f t="shared" si="26"/>
        <v>0</v>
      </c>
      <c r="BX161" s="68"/>
      <c r="CA161" s="68"/>
      <c r="CB161" s="66"/>
      <c r="CC161" s="68"/>
      <c r="CE161" s="68"/>
      <c r="CF161" s="51">
        <f t="shared" si="27"/>
        <v>0</v>
      </c>
      <c r="CG161" s="51">
        <f t="shared" si="28"/>
        <v>0</v>
      </c>
      <c r="CH161" s="50">
        <f t="shared" si="29"/>
        <v>44104</v>
      </c>
      <c r="CI161" s="51">
        <f t="shared" si="30"/>
        <v>182</v>
      </c>
      <c r="CJ161" s="49">
        <f t="shared" si="31"/>
        <v>27213918</v>
      </c>
      <c r="CK161" s="66"/>
      <c r="CL161" s="49">
        <f t="shared" si="32"/>
        <v>27213918</v>
      </c>
      <c r="CM161" s="82"/>
      <c r="CP161" s="66"/>
      <c r="CQ161" s="66"/>
      <c r="CR161" s="66"/>
      <c r="CS161" s="66"/>
      <c r="CT161" s="66"/>
    </row>
    <row r="162" spans="1:98" s="65" customFormat="1" ht="16.5" customHeight="1" x14ac:dyDescent="0.3">
      <c r="A162" s="67">
        <v>161</v>
      </c>
      <c r="B162" s="78" t="s">
        <v>245</v>
      </c>
      <c r="C162" s="81" t="s">
        <v>361</v>
      </c>
      <c r="D162" s="78" t="s">
        <v>1358</v>
      </c>
      <c r="E162" s="75">
        <v>120000000</v>
      </c>
      <c r="F162" s="175" t="s">
        <v>1423</v>
      </c>
      <c r="G162" s="83"/>
      <c r="H162" s="73">
        <v>43921</v>
      </c>
      <c r="I162" s="73">
        <v>43922</v>
      </c>
      <c r="J162" s="73">
        <v>43928</v>
      </c>
      <c r="K162" s="80">
        <f t="shared" si="33"/>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23"/>
        <v>0</v>
      </c>
      <c r="AK162" s="73"/>
      <c r="AL162" s="72"/>
      <c r="AM162" s="71"/>
      <c r="AN162" s="73"/>
      <c r="AO162" s="67"/>
      <c r="AP162" s="70"/>
      <c r="AR162" s="70"/>
      <c r="AS162" s="66"/>
      <c r="AU162" s="68"/>
      <c r="AV162" s="68"/>
      <c r="AW162" s="189">
        <f t="shared" si="24"/>
        <v>0</v>
      </c>
      <c r="AX162" s="68"/>
      <c r="AZ162" s="69"/>
      <c r="BA162" s="68"/>
      <c r="BC162" s="68"/>
      <c r="BE162" s="68"/>
      <c r="BF162" s="66"/>
      <c r="BH162" s="68"/>
      <c r="BI162" s="68"/>
      <c r="BJ162" s="189">
        <f t="shared" si="25"/>
        <v>0</v>
      </c>
      <c r="BK162" s="68"/>
      <c r="BN162" s="68"/>
      <c r="BP162" s="68"/>
      <c r="BR162" s="68"/>
      <c r="BS162" s="66"/>
      <c r="BU162" s="68"/>
      <c r="BV162" s="84"/>
      <c r="BW162" s="189">
        <f t="shared" si="26"/>
        <v>0</v>
      </c>
      <c r="BX162" s="68"/>
      <c r="CA162" s="68"/>
      <c r="CB162" s="66"/>
      <c r="CC162" s="68"/>
      <c r="CE162" s="68"/>
      <c r="CF162" s="51">
        <f t="shared" si="27"/>
        <v>0</v>
      </c>
      <c r="CG162" s="51">
        <f t="shared" si="28"/>
        <v>0</v>
      </c>
      <c r="CH162" s="50">
        <f t="shared" si="29"/>
        <v>43928</v>
      </c>
      <c r="CI162" s="51">
        <f t="shared" si="30"/>
        <v>6</v>
      </c>
      <c r="CJ162" s="49">
        <f t="shared" si="31"/>
        <v>120000000</v>
      </c>
      <c r="CK162" s="66">
        <v>45320656</v>
      </c>
      <c r="CL162" s="49">
        <f t="shared" si="32"/>
        <v>74679344</v>
      </c>
      <c r="CM162" s="82">
        <v>43966</v>
      </c>
      <c r="CN162" s="65" t="s">
        <v>974</v>
      </c>
      <c r="CP162" s="66"/>
      <c r="CQ162" s="66"/>
      <c r="CR162" s="66"/>
      <c r="CS162" s="66"/>
      <c r="CT162" s="66"/>
    </row>
    <row r="163" spans="1:98" s="48" customFormat="1" ht="16.5" customHeight="1" x14ac:dyDescent="0.3">
      <c r="A163" s="55">
        <v>162</v>
      </c>
      <c r="B163" s="61" t="s">
        <v>356</v>
      </c>
      <c r="C163" s="61" t="s">
        <v>360</v>
      </c>
      <c r="D163" s="61" t="s">
        <v>359</v>
      </c>
      <c r="E163" s="64">
        <v>265000000</v>
      </c>
      <c r="F163" s="175" t="s">
        <v>1423</v>
      </c>
      <c r="G163" s="63"/>
      <c r="H163" s="57">
        <v>43921</v>
      </c>
      <c r="I163" s="57">
        <v>43922</v>
      </c>
      <c r="J163" s="57">
        <v>43951</v>
      </c>
      <c r="K163" s="62">
        <f t="shared" si="33"/>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23"/>
        <v>0</v>
      </c>
      <c r="AK163" s="57"/>
      <c r="AL163" s="56"/>
      <c r="AM163" s="79"/>
      <c r="AN163" s="57"/>
      <c r="AO163" s="55"/>
      <c r="AP163" s="54"/>
      <c r="AR163" s="54"/>
      <c r="AS163" s="49"/>
      <c r="AU163" s="52"/>
      <c r="AV163" s="52"/>
      <c r="AW163" s="189">
        <f t="shared" si="24"/>
        <v>0</v>
      </c>
      <c r="AX163" s="52"/>
      <c r="AZ163" s="53"/>
      <c r="BA163" s="52"/>
      <c r="BC163" s="52"/>
      <c r="BE163" s="52"/>
      <c r="BF163" s="49"/>
      <c r="BH163" s="52"/>
      <c r="BI163" s="52"/>
      <c r="BJ163" s="189">
        <f t="shared" si="25"/>
        <v>0</v>
      </c>
      <c r="BK163" s="52"/>
      <c r="BN163" s="52"/>
      <c r="BP163" s="52"/>
      <c r="BR163" s="52"/>
      <c r="BS163" s="49"/>
      <c r="BU163" s="52"/>
      <c r="BV163" s="176"/>
      <c r="BW163" s="189">
        <f t="shared" si="26"/>
        <v>0</v>
      </c>
      <c r="BX163" s="52"/>
      <c r="CA163" s="52"/>
      <c r="CB163" s="49"/>
      <c r="CC163" s="52"/>
      <c r="CE163" s="52"/>
      <c r="CF163" s="51">
        <f t="shared" si="27"/>
        <v>0</v>
      </c>
      <c r="CG163" s="51">
        <f t="shared" si="28"/>
        <v>0</v>
      </c>
      <c r="CH163" s="50">
        <f t="shared" si="29"/>
        <v>43951</v>
      </c>
      <c r="CI163" s="51">
        <f t="shared" si="30"/>
        <v>29</v>
      </c>
      <c r="CJ163" s="49">
        <f t="shared" si="31"/>
        <v>265000000</v>
      </c>
      <c r="CK163" s="49">
        <v>234308082</v>
      </c>
      <c r="CL163" s="49">
        <f t="shared" si="32"/>
        <v>30691918</v>
      </c>
      <c r="CM163" s="177">
        <v>43998</v>
      </c>
      <c r="CN163" s="48" t="s">
        <v>1499</v>
      </c>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1423</v>
      </c>
      <c r="G164" s="83"/>
      <c r="H164" s="73">
        <v>43921</v>
      </c>
      <c r="I164" s="73">
        <v>43922</v>
      </c>
      <c r="J164" s="73">
        <v>43951</v>
      </c>
      <c r="K164" s="62">
        <f t="shared" si="33"/>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23"/>
        <v>0</v>
      </c>
      <c r="AK164" s="73"/>
      <c r="AL164" s="72"/>
      <c r="AM164" s="71"/>
      <c r="AN164" s="73"/>
      <c r="AO164" s="67"/>
      <c r="AP164" s="70"/>
      <c r="AR164" s="70"/>
      <c r="AS164" s="66"/>
      <c r="AU164" s="68"/>
      <c r="AV164" s="68"/>
      <c r="AW164" s="189">
        <f t="shared" si="24"/>
        <v>0</v>
      </c>
      <c r="AX164" s="68"/>
      <c r="AZ164" s="69"/>
      <c r="BA164" s="68"/>
      <c r="BC164" s="68"/>
      <c r="BE164" s="68"/>
      <c r="BF164" s="66"/>
      <c r="BH164" s="68"/>
      <c r="BI164" s="68"/>
      <c r="BJ164" s="189">
        <f t="shared" si="25"/>
        <v>0</v>
      </c>
      <c r="BK164" s="68"/>
      <c r="BN164" s="68"/>
      <c r="BP164" s="68"/>
      <c r="BR164" s="68"/>
      <c r="BS164" s="66"/>
      <c r="BU164" s="68"/>
      <c r="BV164" s="84"/>
      <c r="BW164" s="189">
        <f t="shared" si="26"/>
        <v>0</v>
      </c>
      <c r="BX164" s="68"/>
      <c r="CA164" s="68"/>
      <c r="CB164" s="66"/>
      <c r="CC164" s="68"/>
      <c r="CE164" s="68"/>
      <c r="CF164" s="51">
        <f t="shared" si="27"/>
        <v>0</v>
      </c>
      <c r="CG164" s="51">
        <f t="shared" si="28"/>
        <v>0</v>
      </c>
      <c r="CH164" s="50">
        <f t="shared" si="29"/>
        <v>43951</v>
      </c>
      <c r="CI164" s="51">
        <f t="shared" si="30"/>
        <v>29</v>
      </c>
      <c r="CJ164" s="49">
        <f t="shared" si="31"/>
        <v>180000000</v>
      </c>
      <c r="CK164" s="66">
        <v>162250915</v>
      </c>
      <c r="CL164" s="49">
        <f t="shared" si="32"/>
        <v>17749085</v>
      </c>
      <c r="CM164" s="82">
        <v>43978</v>
      </c>
      <c r="CN164" s="65" t="s">
        <v>974</v>
      </c>
      <c r="CP164" s="66"/>
      <c r="CQ164" s="66"/>
      <c r="CR164" s="66"/>
      <c r="CS164" s="66"/>
      <c r="CT164" s="66"/>
    </row>
    <row r="165" spans="1:98" s="48" customFormat="1" ht="16.5" customHeight="1" x14ac:dyDescent="0.3">
      <c r="A165" s="55">
        <v>164</v>
      </c>
      <c r="B165" s="61" t="s">
        <v>117</v>
      </c>
      <c r="C165" s="61" t="s">
        <v>345</v>
      </c>
      <c r="D165" s="61" t="s">
        <v>344</v>
      </c>
      <c r="E165" s="64">
        <v>384000000</v>
      </c>
      <c r="F165" s="50" t="s">
        <v>1437</v>
      </c>
      <c r="G165" s="63" t="s">
        <v>343</v>
      </c>
      <c r="H165" s="57">
        <v>43923</v>
      </c>
      <c r="I165" s="57">
        <v>43924</v>
      </c>
      <c r="J165" s="57">
        <v>44104</v>
      </c>
      <c r="K165" s="62">
        <f t="shared" si="33"/>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23"/>
        <v>0</v>
      </c>
      <c r="AK165" s="57">
        <v>43966</v>
      </c>
      <c r="AL165" s="56">
        <v>476</v>
      </c>
      <c r="AM165" s="49">
        <v>90905600</v>
      </c>
      <c r="AN165" s="57">
        <v>43959</v>
      </c>
      <c r="AO165" s="55">
        <v>463</v>
      </c>
      <c r="AP165" s="57">
        <v>43966</v>
      </c>
      <c r="AQ165" s="48" t="s">
        <v>1436</v>
      </c>
      <c r="AR165" s="54">
        <v>43969</v>
      </c>
      <c r="AS165" s="49"/>
      <c r="AU165" s="52"/>
      <c r="AV165" s="52"/>
      <c r="AW165" s="189">
        <f t="shared" si="24"/>
        <v>0</v>
      </c>
      <c r="AX165" s="52"/>
      <c r="AZ165" s="53"/>
      <c r="BA165" s="52"/>
      <c r="BC165" s="52"/>
      <c r="BE165" s="52"/>
      <c r="BF165" s="49"/>
      <c r="BH165" s="52"/>
      <c r="BI165" s="52"/>
      <c r="BJ165" s="189">
        <f t="shared" si="25"/>
        <v>0</v>
      </c>
      <c r="BK165" s="52"/>
      <c r="BN165" s="52"/>
      <c r="BP165" s="52"/>
      <c r="BR165" s="52"/>
      <c r="BS165" s="49"/>
      <c r="BU165" s="52"/>
      <c r="BV165" s="176"/>
      <c r="BW165" s="189">
        <f t="shared" si="26"/>
        <v>0</v>
      </c>
      <c r="BX165" s="52"/>
      <c r="CA165" s="52"/>
      <c r="CB165" s="49"/>
      <c r="CC165" s="52"/>
      <c r="CE165" s="52"/>
      <c r="CF165" s="51">
        <f t="shared" si="27"/>
        <v>90905600</v>
      </c>
      <c r="CG165" s="51">
        <f t="shared" si="28"/>
        <v>0</v>
      </c>
      <c r="CH165" s="50">
        <f t="shared" si="29"/>
        <v>44104</v>
      </c>
      <c r="CI165" s="51">
        <f t="shared" si="30"/>
        <v>180</v>
      </c>
      <c r="CJ165" s="49">
        <f t="shared" si="31"/>
        <v>474905600</v>
      </c>
      <c r="CK165" s="49">
        <v>0</v>
      </c>
      <c r="CL165" s="49">
        <f t="shared" si="32"/>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1423</v>
      </c>
      <c r="G166" s="63"/>
      <c r="H166" s="57">
        <v>43923</v>
      </c>
      <c r="I166" s="57">
        <v>43928</v>
      </c>
      <c r="J166" s="57">
        <v>44196</v>
      </c>
      <c r="K166" s="62">
        <f t="shared" si="33"/>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23"/>
        <v>0</v>
      </c>
      <c r="AK166" s="57"/>
      <c r="AL166" s="56"/>
      <c r="AM166" s="79"/>
      <c r="AN166" s="57"/>
      <c r="AO166" s="55"/>
      <c r="AP166" s="54"/>
      <c r="AR166" s="54"/>
      <c r="AS166" s="49"/>
      <c r="AU166" s="52"/>
      <c r="AV166" s="52"/>
      <c r="AW166" s="189">
        <f t="shared" si="24"/>
        <v>0</v>
      </c>
      <c r="AX166" s="52"/>
      <c r="AZ166" s="53"/>
      <c r="BA166" s="52"/>
      <c r="BC166" s="52"/>
      <c r="BE166" s="52"/>
      <c r="BF166" s="49"/>
      <c r="BH166" s="52"/>
      <c r="BI166" s="52"/>
      <c r="BJ166" s="189">
        <f t="shared" si="25"/>
        <v>0</v>
      </c>
      <c r="BK166" s="52"/>
      <c r="BN166" s="52"/>
      <c r="BP166" s="52"/>
      <c r="BR166" s="52"/>
      <c r="BS166" s="49"/>
      <c r="BU166" s="52"/>
      <c r="BV166" s="176"/>
      <c r="BW166" s="189">
        <f t="shared" si="26"/>
        <v>0</v>
      </c>
      <c r="BX166" s="52"/>
      <c r="CA166" s="52"/>
      <c r="CB166" s="49"/>
      <c r="CC166" s="52"/>
      <c r="CE166" s="52"/>
      <c r="CF166" s="51">
        <f t="shared" si="27"/>
        <v>0</v>
      </c>
      <c r="CG166" s="51">
        <f t="shared" si="28"/>
        <v>0</v>
      </c>
      <c r="CH166" s="50">
        <f t="shared" si="29"/>
        <v>44196</v>
      </c>
      <c r="CI166" s="51">
        <f t="shared" si="30"/>
        <v>268</v>
      </c>
      <c r="CJ166" s="49">
        <f t="shared" si="31"/>
        <v>34379100</v>
      </c>
      <c r="CL166" s="49">
        <f>+CJ166-CK156</f>
        <v>-196359981</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1423</v>
      </c>
      <c r="G167" s="63"/>
      <c r="H167" s="57">
        <v>43924</v>
      </c>
      <c r="I167" s="57">
        <v>43927</v>
      </c>
      <c r="J167" s="57">
        <v>44196</v>
      </c>
      <c r="K167" s="62">
        <f t="shared" si="33"/>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23"/>
        <v>0</v>
      </c>
      <c r="AK167" s="57"/>
      <c r="AL167" s="56"/>
      <c r="AM167" s="79"/>
      <c r="AN167" s="57"/>
      <c r="AO167" s="55"/>
      <c r="AP167" s="54"/>
      <c r="AR167" s="54"/>
      <c r="AS167" s="49"/>
      <c r="AU167" s="52"/>
      <c r="AV167" s="52"/>
      <c r="AW167" s="189">
        <f t="shared" si="24"/>
        <v>0</v>
      </c>
      <c r="AX167" s="52"/>
      <c r="AZ167" s="53"/>
      <c r="BA167" s="52"/>
      <c r="BC167" s="52"/>
      <c r="BE167" s="52"/>
      <c r="BF167" s="49"/>
      <c r="BH167" s="52"/>
      <c r="BI167" s="52"/>
      <c r="BJ167" s="189">
        <f t="shared" si="25"/>
        <v>0</v>
      </c>
      <c r="BK167" s="52"/>
      <c r="BN167" s="52"/>
      <c r="BP167" s="52"/>
      <c r="BR167" s="52"/>
      <c r="BS167" s="49"/>
      <c r="BU167" s="52"/>
      <c r="BV167" s="176"/>
      <c r="BW167" s="189">
        <f t="shared" si="26"/>
        <v>0</v>
      </c>
      <c r="BX167" s="52"/>
      <c r="CA167" s="52"/>
      <c r="CB167" s="49"/>
      <c r="CC167" s="52"/>
      <c r="CE167" s="52"/>
      <c r="CF167" s="51">
        <f t="shared" si="27"/>
        <v>0</v>
      </c>
      <c r="CG167" s="51">
        <f t="shared" si="28"/>
        <v>0</v>
      </c>
      <c r="CH167" s="50">
        <f t="shared" si="29"/>
        <v>44196</v>
      </c>
      <c r="CI167" s="51">
        <f t="shared" si="30"/>
        <v>269</v>
      </c>
      <c r="CJ167" s="49">
        <f t="shared" si="31"/>
        <v>46350959</v>
      </c>
      <c r="CL167" s="49">
        <f>+CJ167-CK156</f>
        <v>-184388122</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1423</v>
      </c>
      <c r="G168" s="63"/>
      <c r="H168" s="57">
        <v>43927</v>
      </c>
      <c r="I168" s="57">
        <v>43945</v>
      </c>
      <c r="J168" s="57">
        <v>44196</v>
      </c>
      <c r="K168" s="62">
        <f t="shared" si="33"/>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23"/>
        <v>0</v>
      </c>
      <c r="AK168" s="57"/>
      <c r="AL168" s="56"/>
      <c r="AM168" s="49"/>
      <c r="AN168" s="57"/>
      <c r="AO168" s="55"/>
      <c r="AP168" s="54"/>
      <c r="AR168" s="54"/>
      <c r="AS168" s="49"/>
      <c r="AU168" s="52"/>
      <c r="AV168" s="52"/>
      <c r="AW168" s="189">
        <f t="shared" si="24"/>
        <v>0</v>
      </c>
      <c r="AX168" s="52"/>
      <c r="AZ168" s="53"/>
      <c r="BA168" s="52"/>
      <c r="BC168" s="52"/>
      <c r="BE168" s="52"/>
      <c r="BF168" s="49"/>
      <c r="BH168" s="52"/>
      <c r="BI168" s="52"/>
      <c r="BJ168" s="189">
        <f t="shared" si="25"/>
        <v>0</v>
      </c>
      <c r="BK168" s="52"/>
      <c r="BN168" s="52"/>
      <c r="BP168" s="52"/>
      <c r="BR168" s="52"/>
      <c r="BS168" s="49"/>
      <c r="BU168" s="52"/>
      <c r="BV168" s="176"/>
      <c r="BW168" s="189">
        <f t="shared" si="26"/>
        <v>0</v>
      </c>
      <c r="BX168" s="52"/>
      <c r="CA168" s="52"/>
      <c r="CB168" s="49"/>
      <c r="CC168" s="52"/>
      <c r="CE168" s="52"/>
      <c r="CF168" s="51">
        <f t="shared" si="27"/>
        <v>0</v>
      </c>
      <c r="CG168" s="51">
        <f t="shared" si="28"/>
        <v>0</v>
      </c>
      <c r="CH168" s="50">
        <f t="shared" si="29"/>
        <v>44196</v>
      </c>
      <c r="CI168" s="51">
        <f t="shared" si="30"/>
        <v>251</v>
      </c>
      <c r="CJ168" s="49">
        <f t="shared" si="31"/>
        <v>131000000</v>
      </c>
      <c r="CK168" s="49">
        <v>0</v>
      </c>
      <c r="CL168" s="49">
        <f t="shared" si="32"/>
        <v>131000000</v>
      </c>
      <c r="CM168" s="177"/>
      <c r="CO168" s="55"/>
      <c r="CP168" s="49" t="s">
        <v>1457</v>
      </c>
      <c r="CQ168" s="49"/>
      <c r="CR168" s="49"/>
      <c r="CS168" s="49"/>
      <c r="CT168" s="49"/>
    </row>
    <row r="169" spans="1:98" s="48" customFormat="1" ht="16.5" customHeight="1" x14ac:dyDescent="0.3">
      <c r="A169" s="55">
        <v>168</v>
      </c>
      <c r="B169" s="61" t="s">
        <v>309</v>
      </c>
      <c r="C169" s="61" t="s">
        <v>313</v>
      </c>
      <c r="D169" s="61" t="s">
        <v>312</v>
      </c>
      <c r="E169" s="64">
        <v>178200000</v>
      </c>
      <c r="F169" s="175" t="s">
        <v>1423</v>
      </c>
      <c r="G169" s="63"/>
      <c r="H169" s="57">
        <v>43927</v>
      </c>
      <c r="I169" s="57">
        <v>43928</v>
      </c>
      <c r="J169" s="57">
        <v>43982</v>
      </c>
      <c r="K169" s="62">
        <f t="shared" si="33"/>
        <v>54</v>
      </c>
      <c r="L169" s="61" t="s">
        <v>311</v>
      </c>
      <c r="M169" s="48" t="s">
        <v>310</v>
      </c>
      <c r="N169" s="61" t="s">
        <v>309</v>
      </c>
      <c r="O169" s="48" t="s">
        <v>308</v>
      </c>
      <c r="Q169" s="48" t="s">
        <v>307</v>
      </c>
      <c r="R169" s="88" t="s">
        <v>171</v>
      </c>
      <c r="S169" s="48" t="s">
        <v>306</v>
      </c>
      <c r="T169" s="48" t="s">
        <v>88</v>
      </c>
      <c r="U169" s="61" t="s">
        <v>305</v>
      </c>
      <c r="V169" s="61" t="s">
        <v>304</v>
      </c>
      <c r="W169" s="65" t="s">
        <v>1453</v>
      </c>
      <c r="X169" s="65" t="s">
        <v>1454</v>
      </c>
      <c r="Y169" s="61" t="s">
        <v>303</v>
      </c>
      <c r="Z169" s="55">
        <v>398</v>
      </c>
      <c r="AA169" s="64"/>
      <c r="AB169" s="57">
        <v>43918</v>
      </c>
      <c r="AC169" s="55">
        <v>380</v>
      </c>
      <c r="AD169" s="57">
        <v>43927</v>
      </c>
      <c r="AE169" s="57">
        <v>43927</v>
      </c>
      <c r="AF169" s="49">
        <v>89100000</v>
      </c>
      <c r="AG169" s="48" t="s">
        <v>1354</v>
      </c>
      <c r="AH169" s="187">
        <v>43983</v>
      </c>
      <c r="AI169" s="187">
        <v>44012</v>
      </c>
      <c r="AJ169" s="58">
        <f t="shared" si="23"/>
        <v>30</v>
      </c>
      <c r="AK169" s="57">
        <v>43980</v>
      </c>
      <c r="AL169" s="56">
        <v>507</v>
      </c>
      <c r="AM169" s="49">
        <v>89100000</v>
      </c>
      <c r="AN169" s="57">
        <v>43977</v>
      </c>
      <c r="AO169" s="48">
        <v>495</v>
      </c>
      <c r="AP169" s="57">
        <v>43980</v>
      </c>
      <c r="AQ169" s="48" t="s">
        <v>1359</v>
      </c>
      <c r="AR169" s="52">
        <v>43987</v>
      </c>
      <c r="AS169" s="49">
        <v>0</v>
      </c>
      <c r="AT169" s="48" t="s">
        <v>1458</v>
      </c>
      <c r="AU169" s="52">
        <v>44013</v>
      </c>
      <c r="AV169" s="52">
        <v>44043</v>
      </c>
      <c r="AW169" s="189">
        <f t="shared" si="24"/>
        <v>31</v>
      </c>
      <c r="AX169" s="52">
        <v>44012</v>
      </c>
      <c r="AZ169" s="53"/>
      <c r="BA169" s="52"/>
      <c r="BC169" s="52"/>
      <c r="BD169" s="48" t="s">
        <v>1459</v>
      </c>
      <c r="BE169" s="52">
        <v>44022</v>
      </c>
      <c r="BF169" s="49"/>
      <c r="BH169" s="52"/>
      <c r="BI169" s="52"/>
      <c r="BJ169" s="189">
        <f t="shared" si="25"/>
        <v>0</v>
      </c>
      <c r="BK169" s="52"/>
      <c r="BN169" s="52"/>
      <c r="BP169" s="52"/>
      <c r="BR169" s="52"/>
      <c r="BS169" s="49"/>
      <c r="BU169" s="52"/>
      <c r="BV169" s="176"/>
      <c r="BW169" s="189">
        <f t="shared" si="26"/>
        <v>0</v>
      </c>
      <c r="BX169" s="52"/>
      <c r="CA169" s="52"/>
      <c r="CB169" s="49"/>
      <c r="CC169" s="52"/>
      <c r="CE169" s="52"/>
      <c r="CF169" s="51">
        <f t="shared" si="27"/>
        <v>89100000</v>
      </c>
      <c r="CG169" s="51">
        <f t="shared" si="28"/>
        <v>61</v>
      </c>
      <c r="CH169" s="50">
        <f t="shared" si="29"/>
        <v>44043</v>
      </c>
      <c r="CI169" s="51">
        <f t="shared" si="30"/>
        <v>115</v>
      </c>
      <c r="CJ169" s="49">
        <f t="shared" si="31"/>
        <v>267300000</v>
      </c>
      <c r="CK169" s="49">
        <v>0</v>
      </c>
      <c r="CL169" s="49">
        <f t="shared" si="32"/>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1423</v>
      </c>
      <c r="H170" s="73">
        <v>43927</v>
      </c>
      <c r="I170" s="73">
        <v>43929</v>
      </c>
      <c r="J170" s="73">
        <v>43951</v>
      </c>
      <c r="K170" s="62">
        <f t="shared" si="33"/>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23"/>
        <v>0</v>
      </c>
      <c r="AK170" s="73"/>
      <c r="AL170" s="72"/>
      <c r="AM170" s="71"/>
      <c r="AN170" s="73"/>
      <c r="AO170" s="67"/>
      <c r="AP170" s="70"/>
      <c r="AR170" s="70"/>
      <c r="AS170" s="66"/>
      <c r="AU170" s="68"/>
      <c r="AV170" s="68"/>
      <c r="AW170" s="189">
        <f t="shared" si="24"/>
        <v>0</v>
      </c>
      <c r="AX170" s="68"/>
      <c r="AZ170" s="69"/>
      <c r="BA170" s="68"/>
      <c r="BC170" s="68"/>
      <c r="BE170" s="68"/>
      <c r="BF170" s="66"/>
      <c r="BH170" s="68"/>
      <c r="BI170" s="68"/>
      <c r="BJ170" s="189">
        <f t="shared" si="25"/>
        <v>0</v>
      </c>
      <c r="BK170" s="68"/>
      <c r="BN170" s="68"/>
      <c r="BP170" s="68"/>
      <c r="BR170" s="68"/>
      <c r="BS170" s="66"/>
      <c r="BU170" s="68"/>
      <c r="BV170" s="84"/>
      <c r="BW170" s="189">
        <f t="shared" si="26"/>
        <v>0</v>
      </c>
      <c r="BX170" s="68"/>
      <c r="CA170" s="68"/>
      <c r="CB170" s="66"/>
      <c r="CC170" s="68"/>
      <c r="CE170" s="68"/>
      <c r="CF170" s="51">
        <f t="shared" si="27"/>
        <v>0</v>
      </c>
      <c r="CG170" s="51">
        <f t="shared" si="28"/>
        <v>0</v>
      </c>
      <c r="CH170" s="50">
        <f t="shared" si="29"/>
        <v>43951</v>
      </c>
      <c r="CI170" s="51">
        <f t="shared" si="30"/>
        <v>22</v>
      </c>
      <c r="CJ170" s="49">
        <f t="shared" si="31"/>
        <v>98936600</v>
      </c>
      <c r="CK170" s="66"/>
      <c r="CL170" s="49">
        <f t="shared" si="32"/>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1423</v>
      </c>
      <c r="H171" s="73">
        <v>43927</v>
      </c>
      <c r="I171" s="73">
        <v>43935</v>
      </c>
      <c r="J171" s="73">
        <v>43982</v>
      </c>
      <c r="K171" s="62">
        <f t="shared" si="33"/>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1435</v>
      </c>
      <c r="AH171" s="187">
        <v>43983</v>
      </c>
      <c r="AI171" s="187">
        <v>44042</v>
      </c>
      <c r="AJ171" s="58">
        <f t="shared" si="23"/>
        <v>60</v>
      </c>
      <c r="AK171" s="57">
        <v>43980</v>
      </c>
      <c r="AL171" s="72"/>
      <c r="AM171" s="71"/>
      <c r="AN171" s="73"/>
      <c r="AO171" s="67"/>
      <c r="AP171" s="70"/>
      <c r="AQ171" s="65" t="s">
        <v>1173</v>
      </c>
      <c r="AR171" s="70"/>
      <c r="AS171" s="66"/>
      <c r="AT171" s="65" t="s">
        <v>1541</v>
      </c>
      <c r="AU171" s="68">
        <v>44043</v>
      </c>
      <c r="AV171" s="68">
        <v>44196</v>
      </c>
      <c r="AW171" s="189">
        <f t="shared" si="24"/>
        <v>154</v>
      </c>
      <c r="AX171" s="68">
        <v>44042</v>
      </c>
      <c r="AZ171" s="69"/>
      <c r="BA171" s="68"/>
      <c r="BC171" s="68"/>
      <c r="BD171" s="65" t="s">
        <v>1173</v>
      </c>
      <c r="BE171" s="68"/>
      <c r="BF171" s="66"/>
      <c r="BH171" s="68"/>
      <c r="BI171" s="68"/>
      <c r="BJ171" s="189">
        <f t="shared" si="25"/>
        <v>0</v>
      </c>
      <c r="BK171" s="68"/>
      <c r="BN171" s="68"/>
      <c r="BP171" s="68"/>
      <c r="BR171" s="68"/>
      <c r="BS171" s="66"/>
      <c r="BU171" s="68"/>
      <c r="BV171" s="84"/>
      <c r="BW171" s="189">
        <f t="shared" si="26"/>
        <v>0</v>
      </c>
      <c r="BX171" s="68"/>
      <c r="CA171" s="68"/>
      <c r="CB171" s="66"/>
      <c r="CC171" s="68"/>
      <c r="CE171" s="68"/>
      <c r="CF171" s="51">
        <f t="shared" si="27"/>
        <v>0</v>
      </c>
      <c r="CG171" s="51">
        <f t="shared" si="28"/>
        <v>214</v>
      </c>
      <c r="CH171" s="50">
        <f t="shared" si="29"/>
        <v>44196</v>
      </c>
      <c r="CI171" s="51">
        <f t="shared" si="30"/>
        <v>261</v>
      </c>
      <c r="CJ171" s="49">
        <f t="shared" si="31"/>
        <v>131670000</v>
      </c>
      <c r="CK171" s="66"/>
      <c r="CL171" s="49">
        <f t="shared" si="32"/>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1423</v>
      </c>
      <c r="G172" s="63"/>
      <c r="H172" s="57">
        <v>43928</v>
      </c>
      <c r="I172" s="57">
        <v>43929</v>
      </c>
      <c r="J172" s="57">
        <v>43982</v>
      </c>
      <c r="K172" s="62">
        <f t="shared" si="33"/>
        <v>53</v>
      </c>
      <c r="L172" s="61" t="s">
        <v>282</v>
      </c>
      <c r="M172" s="48" t="s">
        <v>281</v>
      </c>
      <c r="N172" s="61" t="s">
        <v>117</v>
      </c>
      <c r="O172" s="48" t="s">
        <v>116</v>
      </c>
      <c r="Q172" s="48" t="s">
        <v>280</v>
      </c>
      <c r="R172" s="88" t="s">
        <v>279</v>
      </c>
      <c r="S172" s="48" t="s">
        <v>278</v>
      </c>
      <c r="T172" s="48" t="s">
        <v>129</v>
      </c>
      <c r="U172" s="61" t="s">
        <v>277</v>
      </c>
      <c r="V172" s="61" t="s">
        <v>276</v>
      </c>
      <c r="W172" s="65" t="s">
        <v>128</v>
      </c>
      <c r="X172" s="65" t="s">
        <v>127</v>
      </c>
      <c r="Y172" s="61" t="s">
        <v>275</v>
      </c>
      <c r="Z172" s="55">
        <v>424</v>
      </c>
      <c r="AA172" s="64"/>
      <c r="AB172" s="57">
        <v>43917</v>
      </c>
      <c r="AC172" s="55">
        <v>383</v>
      </c>
      <c r="AD172" s="57">
        <v>43928</v>
      </c>
      <c r="AE172" s="57">
        <v>43934</v>
      </c>
      <c r="AF172" s="49">
        <v>100138836</v>
      </c>
      <c r="AG172" s="48" t="s">
        <v>1354</v>
      </c>
      <c r="AH172" s="187">
        <v>43983</v>
      </c>
      <c r="AI172" s="187">
        <v>44012</v>
      </c>
      <c r="AJ172" s="58">
        <f t="shared" si="23"/>
        <v>30</v>
      </c>
      <c r="AK172" s="57">
        <v>43980</v>
      </c>
      <c r="AL172" s="56">
        <v>504</v>
      </c>
      <c r="AM172" s="49">
        <v>100138836</v>
      </c>
      <c r="AN172" s="57">
        <v>43977</v>
      </c>
      <c r="AO172" s="48">
        <v>483</v>
      </c>
      <c r="AP172" s="52">
        <v>43980</v>
      </c>
      <c r="AQ172" s="48" t="s">
        <v>1360</v>
      </c>
      <c r="AR172" s="52">
        <v>43984</v>
      </c>
      <c r="AS172" s="49"/>
      <c r="AU172" s="52"/>
      <c r="AV172" s="52"/>
      <c r="AW172" s="189">
        <f t="shared" si="24"/>
        <v>0</v>
      </c>
      <c r="AX172" s="52"/>
      <c r="AZ172" s="53"/>
      <c r="BA172" s="52"/>
      <c r="BC172" s="52"/>
      <c r="BE172" s="52"/>
      <c r="BF172" s="49"/>
      <c r="BH172" s="52"/>
      <c r="BI172" s="52"/>
      <c r="BJ172" s="189">
        <f t="shared" si="25"/>
        <v>0</v>
      </c>
      <c r="BK172" s="52"/>
      <c r="BN172" s="52"/>
      <c r="BP172" s="52"/>
      <c r="BR172" s="52"/>
      <c r="BS172" s="49"/>
      <c r="BU172" s="52"/>
      <c r="BV172" s="176"/>
      <c r="BW172" s="189">
        <f t="shared" si="26"/>
        <v>0</v>
      </c>
      <c r="BX172" s="52"/>
      <c r="CA172" s="52"/>
      <c r="CB172" s="49"/>
      <c r="CC172" s="52"/>
      <c r="CE172" s="52"/>
      <c r="CF172" s="51">
        <f t="shared" si="27"/>
        <v>100138836</v>
      </c>
      <c r="CG172" s="51">
        <f t="shared" si="28"/>
        <v>30</v>
      </c>
      <c r="CH172" s="50">
        <f t="shared" si="29"/>
        <v>44012</v>
      </c>
      <c r="CI172" s="51">
        <f t="shared" si="30"/>
        <v>83</v>
      </c>
      <c r="CJ172" s="49">
        <f t="shared" si="31"/>
        <v>300416508</v>
      </c>
      <c r="CK172" s="49">
        <v>0</v>
      </c>
      <c r="CL172" s="49">
        <f t="shared" si="32"/>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1423</v>
      </c>
      <c r="H173" s="73">
        <v>43928</v>
      </c>
      <c r="I173" s="73">
        <v>43943</v>
      </c>
      <c r="J173" s="73">
        <v>44196</v>
      </c>
      <c r="K173" s="62">
        <f t="shared" si="33"/>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23"/>
        <v>0</v>
      </c>
      <c r="AK173" s="73"/>
      <c r="AL173" s="72"/>
      <c r="AM173" s="71"/>
      <c r="AN173" s="73"/>
      <c r="AO173" s="67"/>
      <c r="AP173" s="70"/>
      <c r="AR173" s="70"/>
      <c r="AS173" s="66"/>
      <c r="AU173" s="68"/>
      <c r="AV173" s="68"/>
      <c r="AW173" s="189">
        <f t="shared" si="24"/>
        <v>0</v>
      </c>
      <c r="AX173" s="68"/>
      <c r="AZ173" s="69"/>
      <c r="BA173" s="68"/>
      <c r="BC173" s="68"/>
      <c r="BE173" s="68"/>
      <c r="BF173" s="66"/>
      <c r="BH173" s="68"/>
      <c r="BI173" s="68"/>
      <c r="BJ173" s="189">
        <f t="shared" si="25"/>
        <v>0</v>
      </c>
      <c r="BK173" s="68"/>
      <c r="BN173" s="68"/>
      <c r="BP173" s="68"/>
      <c r="BR173" s="68"/>
      <c r="BS173" s="66"/>
      <c r="BU173" s="68"/>
      <c r="BV173" s="84"/>
      <c r="BW173" s="189">
        <f t="shared" si="26"/>
        <v>0</v>
      </c>
      <c r="BX173" s="68"/>
      <c r="CA173" s="68"/>
      <c r="CB173" s="66"/>
      <c r="CC173" s="68"/>
      <c r="CE173" s="68"/>
      <c r="CF173" s="51">
        <f t="shared" si="27"/>
        <v>0</v>
      </c>
      <c r="CG173" s="51">
        <f t="shared" si="28"/>
        <v>0</v>
      </c>
      <c r="CH173" s="50">
        <f t="shared" si="29"/>
        <v>44196</v>
      </c>
      <c r="CI173" s="51">
        <f t="shared" si="30"/>
        <v>253</v>
      </c>
      <c r="CJ173" s="49">
        <f t="shared" si="31"/>
        <v>26200000</v>
      </c>
      <c r="CK173" s="66"/>
      <c r="CL173" s="49">
        <f t="shared" si="32"/>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1423</v>
      </c>
      <c r="G174" s="63"/>
      <c r="H174" s="57">
        <v>43929</v>
      </c>
      <c r="I174" s="57">
        <v>43934</v>
      </c>
      <c r="J174" s="57">
        <v>44196</v>
      </c>
      <c r="K174" s="62">
        <f t="shared" si="33"/>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23"/>
        <v>0</v>
      </c>
      <c r="AK174" s="57"/>
      <c r="AL174" s="56"/>
      <c r="AM174" s="79"/>
      <c r="AN174" s="57"/>
      <c r="AO174" s="55"/>
      <c r="AP174" s="54"/>
      <c r="AR174" s="54"/>
      <c r="AS174" s="49"/>
      <c r="AU174" s="52"/>
      <c r="AV174" s="52"/>
      <c r="AW174" s="189">
        <f t="shared" si="24"/>
        <v>0</v>
      </c>
      <c r="AX174" s="52"/>
      <c r="AZ174" s="53"/>
      <c r="BA174" s="52"/>
      <c r="BC174" s="52"/>
      <c r="BE174" s="52"/>
      <c r="BF174" s="49"/>
      <c r="BH174" s="52"/>
      <c r="BI174" s="52"/>
      <c r="BJ174" s="189">
        <f t="shared" si="25"/>
        <v>0</v>
      </c>
      <c r="BK174" s="52"/>
      <c r="BN174" s="52"/>
      <c r="BP174" s="52"/>
      <c r="BR174" s="52"/>
      <c r="BS174" s="49"/>
      <c r="BU174" s="52"/>
      <c r="BV174" s="176"/>
      <c r="BW174" s="189">
        <f t="shared" si="26"/>
        <v>0</v>
      </c>
      <c r="BX174" s="52"/>
      <c r="CA174" s="52"/>
      <c r="CB174" s="49"/>
      <c r="CC174" s="52"/>
      <c r="CE174" s="52"/>
      <c r="CF174" s="51">
        <f t="shared" si="27"/>
        <v>0</v>
      </c>
      <c r="CG174" s="51">
        <f t="shared" si="28"/>
        <v>0</v>
      </c>
      <c r="CH174" s="50">
        <f t="shared" si="29"/>
        <v>44196</v>
      </c>
      <c r="CI174" s="51">
        <f t="shared" si="30"/>
        <v>262</v>
      </c>
      <c r="CJ174" s="49">
        <f t="shared" si="31"/>
        <v>23562000</v>
      </c>
      <c r="CK174" s="49">
        <v>0</v>
      </c>
      <c r="CL174" s="49">
        <f t="shared" si="32"/>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1423</v>
      </c>
      <c r="G175" s="63"/>
      <c r="H175" s="57">
        <v>43929</v>
      </c>
      <c r="I175" s="57">
        <v>43934</v>
      </c>
      <c r="J175" s="57">
        <v>44196</v>
      </c>
      <c r="K175" s="62">
        <f t="shared" si="33"/>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v>92135402</v>
      </c>
      <c r="AB175" s="57">
        <v>43921</v>
      </c>
      <c r="AC175" s="55">
        <v>382</v>
      </c>
      <c r="AD175" s="57">
        <v>43929</v>
      </c>
      <c r="AE175" s="57">
        <v>43934</v>
      </c>
      <c r="AF175" s="49"/>
      <c r="AG175" s="59"/>
      <c r="AH175" s="57"/>
      <c r="AI175" s="57"/>
      <c r="AJ175" s="58">
        <f t="shared" si="23"/>
        <v>0</v>
      </c>
      <c r="AK175" s="57"/>
      <c r="AL175" s="56"/>
      <c r="AM175" s="79"/>
      <c r="AN175" s="57"/>
      <c r="AO175" s="55"/>
      <c r="AP175" s="54"/>
      <c r="AR175" s="54"/>
      <c r="AS175" s="49"/>
      <c r="AU175" s="52"/>
      <c r="AV175" s="52"/>
      <c r="AW175" s="189">
        <f t="shared" si="24"/>
        <v>0</v>
      </c>
      <c r="AX175" s="52"/>
      <c r="AZ175" s="53"/>
      <c r="BA175" s="52"/>
      <c r="BC175" s="52"/>
      <c r="BE175" s="52"/>
      <c r="BF175" s="49"/>
      <c r="BH175" s="52"/>
      <c r="BI175" s="52"/>
      <c r="BJ175" s="189">
        <f t="shared" si="25"/>
        <v>0</v>
      </c>
      <c r="BK175" s="52"/>
      <c r="BN175" s="52"/>
      <c r="BP175" s="52"/>
      <c r="BR175" s="52"/>
      <c r="BS175" s="49"/>
      <c r="BU175" s="52"/>
      <c r="BV175" s="176"/>
      <c r="BW175" s="189">
        <f t="shared" si="26"/>
        <v>0</v>
      </c>
      <c r="BX175" s="52"/>
      <c r="CA175" s="52"/>
      <c r="CB175" s="49"/>
      <c r="CC175" s="52"/>
      <c r="CE175" s="52"/>
      <c r="CF175" s="51">
        <f t="shared" si="27"/>
        <v>0</v>
      </c>
      <c r="CG175" s="51">
        <f t="shared" si="28"/>
        <v>0</v>
      </c>
      <c r="CH175" s="50">
        <f t="shared" si="29"/>
        <v>44196</v>
      </c>
      <c r="CI175" s="51">
        <f t="shared" si="30"/>
        <v>262</v>
      </c>
      <c r="CJ175" s="49">
        <f t="shared" si="31"/>
        <v>85028990</v>
      </c>
      <c r="CK175" s="49">
        <v>0</v>
      </c>
      <c r="CL175" s="49">
        <f t="shared" si="32"/>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1434</v>
      </c>
      <c r="H176" s="73">
        <v>43929</v>
      </c>
      <c r="I176" s="73">
        <v>43929</v>
      </c>
      <c r="J176" s="73">
        <v>44104</v>
      </c>
      <c r="K176" s="80">
        <f t="shared" si="33"/>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23"/>
        <v>0</v>
      </c>
      <c r="AK176" s="73"/>
      <c r="AL176" s="72"/>
      <c r="AM176" s="71"/>
      <c r="AN176" s="73"/>
      <c r="AO176" s="67"/>
      <c r="AP176" s="70"/>
      <c r="AR176" s="70"/>
      <c r="AS176" s="66"/>
      <c r="AU176" s="68"/>
      <c r="AV176" s="68"/>
      <c r="AW176" s="189">
        <f t="shared" si="24"/>
        <v>0</v>
      </c>
      <c r="AX176" s="68"/>
      <c r="AZ176" s="69"/>
      <c r="BA176" s="68"/>
      <c r="BC176" s="68"/>
      <c r="BE176" s="68"/>
      <c r="BF176" s="66"/>
      <c r="BH176" s="68"/>
      <c r="BI176" s="68"/>
      <c r="BJ176" s="189">
        <f t="shared" si="25"/>
        <v>0</v>
      </c>
      <c r="BK176" s="68"/>
      <c r="BN176" s="68"/>
      <c r="BP176" s="68"/>
      <c r="BR176" s="68"/>
      <c r="BS176" s="66"/>
      <c r="BU176" s="68"/>
      <c r="BV176" s="84"/>
      <c r="BW176" s="189">
        <f t="shared" si="26"/>
        <v>0</v>
      </c>
      <c r="BX176" s="68"/>
      <c r="CA176" s="68"/>
      <c r="CB176" s="66"/>
      <c r="CC176" s="68"/>
      <c r="CE176" s="68"/>
      <c r="CF176" s="51">
        <f t="shared" si="27"/>
        <v>0</v>
      </c>
      <c r="CG176" s="51">
        <f t="shared" si="28"/>
        <v>0</v>
      </c>
      <c r="CH176" s="50">
        <f t="shared" si="29"/>
        <v>44104</v>
      </c>
      <c r="CI176" s="51">
        <f t="shared" si="30"/>
        <v>175</v>
      </c>
      <c r="CJ176" s="49">
        <f t="shared" si="31"/>
        <v>1750000000</v>
      </c>
      <c r="CK176" s="66"/>
      <c r="CL176" s="49">
        <f t="shared" si="32"/>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1423</v>
      </c>
      <c r="H177" s="73">
        <v>43937</v>
      </c>
      <c r="I177" s="73">
        <v>43938</v>
      </c>
      <c r="J177" s="73">
        <v>44196</v>
      </c>
      <c r="K177" s="80">
        <f t="shared" si="33"/>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23"/>
        <v>0</v>
      </c>
      <c r="AK177" s="73"/>
      <c r="AL177" s="72"/>
      <c r="AM177" s="71"/>
      <c r="AN177" s="73"/>
      <c r="AO177" s="67"/>
      <c r="AP177" s="70"/>
      <c r="AR177" s="70"/>
      <c r="AS177" s="66"/>
      <c r="AU177" s="68"/>
      <c r="AV177" s="68"/>
      <c r="AW177" s="189">
        <f t="shared" si="24"/>
        <v>0</v>
      </c>
      <c r="AX177" s="68"/>
      <c r="AZ177" s="69"/>
      <c r="BA177" s="68"/>
      <c r="BC177" s="68"/>
      <c r="BE177" s="68"/>
      <c r="BF177" s="66"/>
      <c r="BH177" s="68"/>
      <c r="BI177" s="68"/>
      <c r="BJ177" s="189">
        <f t="shared" si="25"/>
        <v>0</v>
      </c>
      <c r="BK177" s="68"/>
      <c r="BN177" s="68"/>
      <c r="BP177" s="68"/>
      <c r="BR177" s="68"/>
      <c r="BS177" s="66"/>
      <c r="BU177" s="68"/>
      <c r="BV177" s="84"/>
      <c r="BW177" s="189">
        <f t="shared" si="26"/>
        <v>0</v>
      </c>
      <c r="BX177" s="68"/>
      <c r="CA177" s="68"/>
      <c r="CB177" s="66"/>
      <c r="CC177" s="68"/>
      <c r="CE177" s="68"/>
      <c r="CF177" s="51">
        <f t="shared" si="27"/>
        <v>0</v>
      </c>
      <c r="CG177" s="51">
        <f t="shared" si="28"/>
        <v>0</v>
      </c>
      <c r="CH177" s="50">
        <f t="shared" si="29"/>
        <v>44196</v>
      </c>
      <c r="CI177" s="51">
        <f t="shared" si="30"/>
        <v>258</v>
      </c>
      <c r="CJ177" s="49">
        <f t="shared" si="31"/>
        <v>11420400</v>
      </c>
      <c r="CK177" s="66"/>
      <c r="CL177" s="49">
        <f t="shared" si="32"/>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1423</v>
      </c>
      <c r="H178" s="73">
        <v>43937</v>
      </c>
      <c r="I178" s="73">
        <v>43964</v>
      </c>
      <c r="J178" s="73">
        <v>44196</v>
      </c>
      <c r="K178" s="80">
        <f t="shared" si="33"/>
        <v>232</v>
      </c>
      <c r="L178" s="76" t="s">
        <v>1361</v>
      </c>
      <c r="M178" s="65" t="s">
        <v>1362</v>
      </c>
      <c r="N178" s="76" t="s">
        <v>224</v>
      </c>
      <c r="O178" s="65" t="s">
        <v>1363</v>
      </c>
      <c r="Q178" s="65" t="s">
        <v>1364</v>
      </c>
      <c r="R178" s="88" t="s">
        <v>171</v>
      </c>
      <c r="S178" s="65" t="s">
        <v>1365</v>
      </c>
      <c r="T178" s="65" t="s">
        <v>88</v>
      </c>
      <c r="U178" s="78" t="s">
        <v>87</v>
      </c>
      <c r="V178" s="78" t="s">
        <v>86</v>
      </c>
      <c r="W178" s="85" t="s">
        <v>479</v>
      </c>
      <c r="X178" s="85" t="s">
        <v>478</v>
      </c>
      <c r="Y178" s="65" t="s">
        <v>1366</v>
      </c>
      <c r="Z178" s="67">
        <v>315</v>
      </c>
      <c r="AA178" s="75">
        <v>11200000</v>
      </c>
      <c r="AB178" s="73">
        <v>43914</v>
      </c>
      <c r="AC178" s="67">
        <v>397</v>
      </c>
      <c r="AD178" s="73">
        <v>43937</v>
      </c>
      <c r="AE178" s="73">
        <v>43964</v>
      </c>
      <c r="AF178" s="66"/>
      <c r="AG178" s="74"/>
      <c r="AH178" s="73"/>
      <c r="AI178" s="73"/>
      <c r="AJ178" s="58">
        <f t="shared" si="23"/>
        <v>0</v>
      </c>
      <c r="AK178" s="73"/>
      <c r="AL178" s="72"/>
      <c r="AM178" s="71"/>
      <c r="AN178" s="73"/>
      <c r="AO178" s="67"/>
      <c r="AP178" s="70"/>
      <c r="AR178" s="70"/>
      <c r="AS178" s="66"/>
      <c r="AU178" s="68"/>
      <c r="AV178" s="68"/>
      <c r="AW178" s="189">
        <f t="shared" si="24"/>
        <v>0</v>
      </c>
      <c r="AX178" s="68"/>
      <c r="AZ178" s="69"/>
      <c r="BA178" s="68"/>
      <c r="BC178" s="68"/>
      <c r="BE178" s="68"/>
      <c r="BF178" s="66"/>
      <c r="BH178" s="68"/>
      <c r="BI178" s="68"/>
      <c r="BJ178" s="189">
        <f t="shared" si="25"/>
        <v>0</v>
      </c>
      <c r="BK178" s="68"/>
      <c r="BN178" s="68"/>
      <c r="BP178" s="68"/>
      <c r="BR178" s="68"/>
      <c r="BS178" s="66"/>
      <c r="BU178" s="68"/>
      <c r="BV178" s="84"/>
      <c r="BW178" s="189">
        <f t="shared" si="26"/>
        <v>0</v>
      </c>
      <c r="BX178" s="68"/>
      <c r="CA178" s="68"/>
      <c r="CB178" s="66"/>
      <c r="CC178" s="68"/>
      <c r="CE178" s="68"/>
      <c r="CF178" s="51">
        <f t="shared" si="27"/>
        <v>0</v>
      </c>
      <c r="CG178" s="51">
        <f t="shared" si="28"/>
        <v>0</v>
      </c>
      <c r="CH178" s="50">
        <f t="shared" si="29"/>
        <v>44196</v>
      </c>
      <c r="CI178" s="51">
        <f t="shared" si="30"/>
        <v>232</v>
      </c>
      <c r="CJ178" s="49">
        <f t="shared" si="31"/>
        <v>11131362</v>
      </c>
      <c r="CK178" s="66"/>
      <c r="CL178" s="49">
        <f t="shared" si="32"/>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1423</v>
      </c>
      <c r="G179" s="63"/>
      <c r="H179" s="57">
        <v>43937</v>
      </c>
      <c r="I179" s="57">
        <v>43938</v>
      </c>
      <c r="J179" s="57">
        <v>43984</v>
      </c>
      <c r="K179" s="62">
        <f t="shared" si="33"/>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23"/>
        <v>0</v>
      </c>
      <c r="AK179" s="57"/>
      <c r="AL179" s="56"/>
      <c r="AM179" s="79"/>
      <c r="AN179" s="57"/>
      <c r="AO179" s="55"/>
      <c r="AP179" s="54"/>
      <c r="AR179" s="54"/>
      <c r="AS179" s="49"/>
      <c r="AU179" s="52"/>
      <c r="AV179" s="52"/>
      <c r="AW179" s="189">
        <f t="shared" si="24"/>
        <v>0</v>
      </c>
      <c r="AX179" s="52"/>
      <c r="AZ179" s="53"/>
      <c r="BA179" s="52"/>
      <c r="BC179" s="52"/>
      <c r="BE179" s="52"/>
      <c r="BF179" s="49"/>
      <c r="BH179" s="52"/>
      <c r="BI179" s="52"/>
      <c r="BJ179" s="189">
        <f t="shared" si="25"/>
        <v>0</v>
      </c>
      <c r="BK179" s="52"/>
      <c r="BN179" s="52"/>
      <c r="BP179" s="52"/>
      <c r="BR179" s="52"/>
      <c r="BS179" s="49"/>
      <c r="BU179" s="52"/>
      <c r="BV179" s="176"/>
      <c r="BW179" s="189">
        <f t="shared" si="26"/>
        <v>0</v>
      </c>
      <c r="BX179" s="52"/>
      <c r="CA179" s="52"/>
      <c r="CB179" s="49"/>
      <c r="CC179" s="52"/>
      <c r="CE179" s="52"/>
      <c r="CF179" s="51">
        <f t="shared" si="27"/>
        <v>0</v>
      </c>
      <c r="CG179" s="51">
        <f t="shared" si="28"/>
        <v>0</v>
      </c>
      <c r="CH179" s="50">
        <f t="shared" si="29"/>
        <v>43984</v>
      </c>
      <c r="CI179" s="51">
        <f t="shared" si="30"/>
        <v>46</v>
      </c>
      <c r="CJ179" s="49">
        <f t="shared" si="31"/>
        <v>105954506</v>
      </c>
      <c r="CK179" s="49">
        <v>105954506</v>
      </c>
      <c r="CL179" s="49">
        <f t="shared" si="32"/>
        <v>0</v>
      </c>
      <c r="CM179" s="57">
        <v>43965</v>
      </c>
      <c r="CN179" s="48" t="s">
        <v>1367</v>
      </c>
      <c r="CO179" s="55"/>
      <c r="CP179" s="49"/>
      <c r="CQ179" s="49"/>
      <c r="CR179" s="49"/>
      <c r="CS179" s="49"/>
      <c r="CT179" s="49"/>
    </row>
    <row r="180" spans="1:98" s="48" customFormat="1" ht="16.5" customHeight="1" x14ac:dyDescent="0.3">
      <c r="A180" s="55">
        <v>179</v>
      </c>
      <c r="B180" s="61" t="s">
        <v>206</v>
      </c>
      <c r="C180" s="61" t="s">
        <v>210</v>
      </c>
      <c r="D180" s="61" t="s">
        <v>262</v>
      </c>
      <c r="E180" s="64">
        <v>160000000</v>
      </c>
      <c r="F180" s="175" t="s">
        <v>1423</v>
      </c>
      <c r="G180" s="63"/>
      <c r="H180" s="57">
        <v>43944</v>
      </c>
      <c r="I180" s="57">
        <v>43948</v>
      </c>
      <c r="J180" s="57">
        <v>44196</v>
      </c>
      <c r="K180" s="62">
        <f t="shared" si="33"/>
        <v>248</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v>80000000</v>
      </c>
      <c r="AG180" s="59"/>
      <c r="AH180" s="57"/>
      <c r="AI180" s="57"/>
      <c r="AJ180" s="58">
        <f t="shared" si="23"/>
        <v>0</v>
      </c>
      <c r="AK180" s="57">
        <v>44054</v>
      </c>
      <c r="AL180" s="56">
        <v>641</v>
      </c>
      <c r="AM180" s="49">
        <v>80000000</v>
      </c>
      <c r="AN180" s="57">
        <v>44048</v>
      </c>
      <c r="AO180" s="55">
        <v>606</v>
      </c>
      <c r="AP180" s="54">
        <v>44054</v>
      </c>
      <c r="AQ180" s="48" t="s">
        <v>767</v>
      </c>
      <c r="AR180" s="54">
        <v>44056</v>
      </c>
      <c r="AS180" s="49"/>
      <c r="AU180" s="52"/>
      <c r="AV180" s="52"/>
      <c r="AW180" s="189">
        <f t="shared" si="24"/>
        <v>0</v>
      </c>
      <c r="AX180" s="52"/>
      <c r="AZ180" s="53"/>
      <c r="BA180" s="52"/>
      <c r="BC180" s="52"/>
      <c r="BE180" s="52"/>
      <c r="BF180" s="49"/>
      <c r="BH180" s="52"/>
      <c r="BI180" s="52"/>
      <c r="BJ180" s="189">
        <f t="shared" si="25"/>
        <v>0</v>
      </c>
      <c r="BK180" s="52"/>
      <c r="BN180" s="52"/>
      <c r="BP180" s="52"/>
      <c r="BR180" s="52"/>
      <c r="BS180" s="49"/>
      <c r="BU180" s="52"/>
      <c r="BV180" s="176"/>
      <c r="BW180" s="189">
        <f t="shared" si="26"/>
        <v>0</v>
      </c>
      <c r="BX180" s="52"/>
      <c r="CA180" s="52"/>
      <c r="CB180" s="49"/>
      <c r="CC180" s="52"/>
      <c r="CE180" s="52"/>
      <c r="CF180" s="51">
        <f t="shared" si="27"/>
        <v>80000000</v>
      </c>
      <c r="CG180" s="51">
        <f t="shared" si="28"/>
        <v>0</v>
      </c>
      <c r="CH180" s="50">
        <f t="shared" si="29"/>
        <v>44196</v>
      </c>
      <c r="CI180" s="51">
        <f t="shared" si="30"/>
        <v>248</v>
      </c>
      <c r="CJ180" s="49">
        <f t="shared" si="31"/>
        <v>240000000</v>
      </c>
      <c r="CK180" s="49"/>
      <c r="CL180" s="49">
        <f t="shared" si="32"/>
        <v>240000000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1423</v>
      </c>
      <c r="G181" s="63"/>
      <c r="H181" s="57">
        <v>43944</v>
      </c>
      <c r="I181" s="57">
        <v>43952</v>
      </c>
      <c r="J181" s="57">
        <v>44135</v>
      </c>
      <c r="K181" s="62">
        <f t="shared" si="33"/>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23"/>
        <v>0</v>
      </c>
      <c r="AK181" s="57"/>
      <c r="AL181" s="56"/>
      <c r="AM181" s="49"/>
      <c r="AN181" s="57"/>
      <c r="AO181" s="55"/>
      <c r="AP181" s="54"/>
      <c r="AR181" s="54"/>
      <c r="AS181" s="49"/>
      <c r="AU181" s="52"/>
      <c r="AV181" s="52"/>
      <c r="AW181" s="189">
        <f t="shared" si="24"/>
        <v>0</v>
      </c>
      <c r="AX181" s="52"/>
      <c r="AZ181" s="53"/>
      <c r="BA181" s="52"/>
      <c r="BC181" s="52"/>
      <c r="BE181" s="52"/>
      <c r="BF181" s="49"/>
      <c r="BH181" s="52"/>
      <c r="BI181" s="52"/>
      <c r="BJ181" s="189">
        <f t="shared" si="25"/>
        <v>0</v>
      </c>
      <c r="BK181" s="52"/>
      <c r="BN181" s="52"/>
      <c r="BP181" s="52"/>
      <c r="BR181" s="52"/>
      <c r="BS181" s="49"/>
      <c r="BU181" s="52"/>
      <c r="BV181" s="176"/>
      <c r="BW181" s="189">
        <f t="shared" si="26"/>
        <v>0</v>
      </c>
      <c r="BX181" s="52"/>
      <c r="CA181" s="52"/>
      <c r="CB181" s="49"/>
      <c r="CC181" s="52"/>
      <c r="CE181" s="52"/>
      <c r="CF181" s="51">
        <f t="shared" si="27"/>
        <v>0</v>
      </c>
      <c r="CG181" s="51">
        <f t="shared" si="28"/>
        <v>0</v>
      </c>
      <c r="CH181" s="50">
        <f t="shared" si="29"/>
        <v>44135</v>
      </c>
      <c r="CI181" s="51">
        <f t="shared" si="30"/>
        <v>183</v>
      </c>
      <c r="CJ181" s="49">
        <f t="shared" si="31"/>
        <v>9792000</v>
      </c>
      <c r="CK181" s="49"/>
      <c r="CL181" s="49">
        <f t="shared" si="32"/>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1423</v>
      </c>
      <c r="H182" s="73">
        <v>43944</v>
      </c>
      <c r="I182" s="73">
        <v>43945</v>
      </c>
      <c r="J182" s="73">
        <v>43982</v>
      </c>
      <c r="K182" s="80">
        <f t="shared" si="33"/>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1433</v>
      </c>
      <c r="AH182" s="73">
        <v>43983</v>
      </c>
      <c r="AI182" s="73">
        <v>44042</v>
      </c>
      <c r="AJ182" s="58">
        <f t="shared" si="23"/>
        <v>60</v>
      </c>
      <c r="AK182" s="57">
        <v>43980</v>
      </c>
      <c r="AL182" s="72"/>
      <c r="AM182" s="71"/>
      <c r="AN182" s="73"/>
      <c r="AO182" s="67"/>
      <c r="AP182" s="70"/>
      <c r="AQ182" s="65" t="s">
        <v>1173</v>
      </c>
      <c r="AR182" s="70"/>
      <c r="AS182" s="66">
        <v>150000000</v>
      </c>
      <c r="AU182" s="68"/>
      <c r="AV182" s="68"/>
      <c r="AW182" s="189">
        <f t="shared" si="24"/>
        <v>0</v>
      </c>
      <c r="AX182" s="68">
        <v>44027</v>
      </c>
      <c r="AY182" s="65">
        <v>565</v>
      </c>
      <c r="AZ182" s="69">
        <v>150000000</v>
      </c>
      <c r="BA182" s="68">
        <v>44012</v>
      </c>
      <c r="BB182" s="65">
        <v>577</v>
      </c>
      <c r="BC182" s="68">
        <v>44027</v>
      </c>
      <c r="BD182" s="65" t="s">
        <v>1542</v>
      </c>
      <c r="BE182" s="68"/>
      <c r="BF182" s="66"/>
      <c r="BH182" s="68"/>
      <c r="BI182" s="68"/>
      <c r="BJ182" s="189">
        <f t="shared" si="25"/>
        <v>0</v>
      </c>
      <c r="BK182" s="68"/>
      <c r="BN182" s="68"/>
      <c r="BP182" s="68"/>
      <c r="BR182" s="68"/>
      <c r="BS182" s="66"/>
      <c r="BU182" s="68"/>
      <c r="BV182" s="84"/>
      <c r="BW182" s="189">
        <f t="shared" si="26"/>
        <v>0</v>
      </c>
      <c r="BX182" s="68"/>
      <c r="CA182" s="68"/>
      <c r="CB182" s="66"/>
      <c r="CC182" s="68"/>
      <c r="CE182" s="68"/>
      <c r="CF182" s="51">
        <f t="shared" si="27"/>
        <v>150000000</v>
      </c>
      <c r="CG182" s="51">
        <f t="shared" si="28"/>
        <v>60</v>
      </c>
      <c r="CH182" s="50">
        <f t="shared" si="29"/>
        <v>44042</v>
      </c>
      <c r="CI182" s="51">
        <f t="shared" si="30"/>
        <v>97</v>
      </c>
      <c r="CJ182" s="49">
        <f t="shared" si="31"/>
        <v>450000000</v>
      </c>
      <c r="CK182" s="66"/>
      <c r="CL182" s="49">
        <f t="shared" si="32"/>
        <v>450000000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1423</v>
      </c>
      <c r="H183" s="73">
        <v>43944</v>
      </c>
      <c r="I183" s="73">
        <v>43950</v>
      </c>
      <c r="J183" s="73">
        <v>44196</v>
      </c>
      <c r="K183" s="80">
        <f t="shared" si="33"/>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23"/>
        <v>0</v>
      </c>
      <c r="AK183" s="73"/>
      <c r="AL183" s="72"/>
      <c r="AM183" s="71"/>
      <c r="AN183" s="73"/>
      <c r="AO183" s="67"/>
      <c r="AP183" s="70"/>
      <c r="AR183" s="70"/>
      <c r="AS183" s="66"/>
      <c r="AU183" s="68"/>
      <c r="AV183" s="68"/>
      <c r="AW183" s="189">
        <f t="shared" si="24"/>
        <v>0</v>
      </c>
      <c r="AX183" s="68"/>
      <c r="AZ183" s="69"/>
      <c r="BA183" s="68"/>
      <c r="BC183" s="68"/>
      <c r="BE183" s="68"/>
      <c r="BF183" s="66"/>
      <c r="BH183" s="68"/>
      <c r="BI183" s="68"/>
      <c r="BJ183" s="189">
        <f t="shared" si="25"/>
        <v>0</v>
      </c>
      <c r="BK183" s="68"/>
      <c r="BN183" s="68"/>
      <c r="BP183" s="68"/>
      <c r="BR183" s="68"/>
      <c r="BS183" s="66"/>
      <c r="BU183" s="68"/>
      <c r="BV183" s="84"/>
      <c r="BW183" s="189">
        <f t="shared" si="26"/>
        <v>0</v>
      </c>
      <c r="BX183" s="68"/>
      <c r="CA183" s="68"/>
      <c r="CB183" s="66"/>
      <c r="CC183" s="68"/>
      <c r="CE183" s="68"/>
      <c r="CF183" s="51">
        <f t="shared" si="27"/>
        <v>0</v>
      </c>
      <c r="CG183" s="51">
        <f t="shared" si="28"/>
        <v>0</v>
      </c>
      <c r="CH183" s="50">
        <f t="shared" si="29"/>
        <v>44196</v>
      </c>
      <c r="CI183" s="51">
        <f t="shared" si="30"/>
        <v>246</v>
      </c>
      <c r="CJ183" s="49">
        <f t="shared" si="31"/>
        <v>3427200</v>
      </c>
      <c r="CK183" s="66"/>
      <c r="CL183" s="49">
        <f t="shared" si="32"/>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1423</v>
      </c>
      <c r="H184" s="73">
        <v>43945</v>
      </c>
      <c r="I184" s="73">
        <v>43949</v>
      </c>
      <c r="J184" s="73">
        <v>44196</v>
      </c>
      <c r="K184" s="80">
        <f t="shared" si="33"/>
        <v>247</v>
      </c>
      <c r="L184" s="76" t="s">
        <v>1368</v>
      </c>
      <c r="M184" s="65" t="s">
        <v>1369</v>
      </c>
      <c r="N184" s="76" t="s">
        <v>1370</v>
      </c>
      <c r="O184" s="65" t="s">
        <v>1371</v>
      </c>
      <c r="Q184" s="65" t="s">
        <v>1372</v>
      </c>
      <c r="R184" s="65" t="s">
        <v>131</v>
      </c>
      <c r="S184" s="65" t="s">
        <v>1373</v>
      </c>
      <c r="T184" s="65" t="s">
        <v>226</v>
      </c>
      <c r="U184" s="65" t="s">
        <v>128</v>
      </c>
      <c r="V184" s="78" t="s">
        <v>127</v>
      </c>
      <c r="W184" s="65" t="s">
        <v>1374</v>
      </c>
      <c r="X184" s="65" t="s">
        <v>1375</v>
      </c>
      <c r="Y184" s="65" t="s">
        <v>1376</v>
      </c>
      <c r="Z184" s="67">
        <v>423</v>
      </c>
      <c r="AA184" s="75">
        <v>6636750</v>
      </c>
      <c r="AB184" s="73">
        <v>43928</v>
      </c>
      <c r="AC184" s="67">
        <v>416</v>
      </c>
      <c r="AD184" s="73">
        <v>43945</v>
      </c>
      <c r="AE184" s="73">
        <v>43945</v>
      </c>
      <c r="AF184" s="66"/>
      <c r="AG184" s="74"/>
      <c r="AH184" s="73"/>
      <c r="AI184" s="73"/>
      <c r="AJ184" s="58">
        <f t="shared" si="23"/>
        <v>0</v>
      </c>
      <c r="AK184" s="73"/>
      <c r="AL184" s="72"/>
      <c r="AM184" s="71"/>
      <c r="AN184" s="73"/>
      <c r="AO184" s="67"/>
      <c r="AP184" s="70"/>
      <c r="AR184" s="70"/>
      <c r="AS184" s="66"/>
      <c r="AU184" s="68"/>
      <c r="AV184" s="68"/>
      <c r="AW184" s="189">
        <f t="shared" si="24"/>
        <v>0</v>
      </c>
      <c r="AX184" s="68"/>
      <c r="AZ184" s="69"/>
      <c r="BA184" s="68"/>
      <c r="BC184" s="68"/>
      <c r="BE184" s="68"/>
      <c r="BF184" s="66"/>
      <c r="BH184" s="68"/>
      <c r="BI184" s="68"/>
      <c r="BJ184" s="189">
        <f t="shared" si="25"/>
        <v>0</v>
      </c>
      <c r="BK184" s="68"/>
      <c r="BN184" s="68"/>
      <c r="BP184" s="68"/>
      <c r="BR184" s="68"/>
      <c r="BS184" s="66"/>
      <c r="BU184" s="68"/>
      <c r="BV184" s="84"/>
      <c r="BW184" s="189">
        <f t="shared" si="26"/>
        <v>0</v>
      </c>
      <c r="BX184" s="68"/>
      <c r="CA184" s="68"/>
      <c r="CB184" s="66"/>
      <c r="CC184" s="68"/>
      <c r="CE184" s="68"/>
      <c r="CF184" s="51">
        <f t="shared" si="27"/>
        <v>0</v>
      </c>
      <c r="CG184" s="51">
        <f t="shared" si="28"/>
        <v>0</v>
      </c>
      <c r="CH184" s="50">
        <f t="shared" si="29"/>
        <v>44196</v>
      </c>
      <c r="CI184" s="51">
        <f t="shared" si="30"/>
        <v>247</v>
      </c>
      <c r="CJ184" s="49">
        <f t="shared" si="31"/>
        <v>6636750</v>
      </c>
      <c r="CK184" s="66"/>
      <c r="CL184" s="49">
        <f t="shared" si="32"/>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1423</v>
      </c>
      <c r="H185" s="73">
        <v>43945</v>
      </c>
      <c r="I185" s="73">
        <v>43951</v>
      </c>
      <c r="J185" s="73">
        <v>43982</v>
      </c>
      <c r="K185" s="80">
        <f t="shared" si="33"/>
        <v>31</v>
      </c>
      <c r="L185" s="76" t="s">
        <v>176</v>
      </c>
      <c r="M185" s="65" t="s">
        <v>175</v>
      </c>
      <c r="N185" s="76" t="s">
        <v>174</v>
      </c>
      <c r="O185" s="65" t="s">
        <v>173</v>
      </c>
      <c r="Q185" s="65" t="s">
        <v>172</v>
      </c>
      <c r="R185" s="88" t="s">
        <v>171</v>
      </c>
      <c r="S185" s="65" t="s">
        <v>170</v>
      </c>
      <c r="T185" s="65" t="s">
        <v>88</v>
      </c>
      <c r="U185" s="65" t="s">
        <v>128</v>
      </c>
      <c r="V185" s="78" t="s">
        <v>127</v>
      </c>
      <c r="W185" s="65" t="s">
        <v>169</v>
      </c>
      <c r="Y185" s="65" t="s">
        <v>1377</v>
      </c>
      <c r="Z185" s="67">
        <v>437</v>
      </c>
      <c r="AA185" s="75">
        <v>58673800</v>
      </c>
      <c r="AB185" s="73">
        <v>43936</v>
      </c>
      <c r="AC185" s="67">
        <v>415</v>
      </c>
      <c r="AD185" s="73">
        <v>43945</v>
      </c>
      <c r="AE185" s="73">
        <v>43951</v>
      </c>
      <c r="AF185" s="66"/>
      <c r="AG185" s="74"/>
      <c r="AH185" s="73"/>
      <c r="AI185" s="73"/>
      <c r="AJ185" s="58">
        <f t="shared" si="23"/>
        <v>0</v>
      </c>
      <c r="AK185" s="73"/>
      <c r="AL185" s="72"/>
      <c r="AM185" s="71"/>
      <c r="AN185" s="73"/>
      <c r="AO185" s="67"/>
      <c r="AP185" s="70"/>
      <c r="AR185" s="70"/>
      <c r="AS185" s="66"/>
      <c r="AU185" s="68"/>
      <c r="AV185" s="68"/>
      <c r="AW185" s="189">
        <f t="shared" si="24"/>
        <v>0</v>
      </c>
      <c r="AX185" s="68"/>
      <c r="AZ185" s="69"/>
      <c r="BA185" s="68"/>
      <c r="BC185" s="68"/>
      <c r="BE185" s="68"/>
      <c r="BF185" s="66"/>
      <c r="BH185" s="68"/>
      <c r="BI185" s="68"/>
      <c r="BJ185" s="189">
        <f t="shared" si="25"/>
        <v>0</v>
      </c>
      <c r="BK185" s="68"/>
      <c r="BN185" s="68"/>
      <c r="BP185" s="68"/>
      <c r="BR185" s="68"/>
      <c r="BS185" s="66"/>
      <c r="BU185" s="68"/>
      <c r="BV185" s="84"/>
      <c r="BW185" s="189">
        <f t="shared" si="26"/>
        <v>0</v>
      </c>
      <c r="BX185" s="68"/>
      <c r="CA185" s="68"/>
      <c r="CB185" s="66"/>
      <c r="CC185" s="68"/>
      <c r="CE185" s="68"/>
      <c r="CF185" s="51">
        <f t="shared" si="27"/>
        <v>0</v>
      </c>
      <c r="CG185" s="51">
        <f t="shared" si="28"/>
        <v>0</v>
      </c>
      <c r="CH185" s="50">
        <f t="shared" si="29"/>
        <v>43982</v>
      </c>
      <c r="CI185" s="51">
        <f t="shared" si="30"/>
        <v>31</v>
      </c>
      <c r="CJ185" s="49">
        <f t="shared" si="31"/>
        <v>58673800</v>
      </c>
      <c r="CK185" s="66">
        <v>54605600</v>
      </c>
      <c r="CL185" s="49">
        <f t="shared" si="32"/>
        <v>4068200</v>
      </c>
      <c r="CM185" s="73">
        <v>43964</v>
      </c>
      <c r="CN185" s="65" t="s">
        <v>974</v>
      </c>
      <c r="CP185" s="66"/>
      <c r="CQ185" s="66"/>
      <c r="CR185" s="66"/>
      <c r="CS185" s="66"/>
      <c r="CT185" s="66"/>
    </row>
    <row r="186" spans="1:98" s="48" customFormat="1" ht="16.5" customHeight="1" x14ac:dyDescent="0.3">
      <c r="A186" s="55">
        <v>185</v>
      </c>
      <c r="B186" s="61" t="s">
        <v>165</v>
      </c>
      <c r="C186" s="61" t="s">
        <v>1432</v>
      </c>
      <c r="D186" s="61" t="s">
        <v>168</v>
      </c>
      <c r="E186" s="64">
        <v>300000000</v>
      </c>
      <c r="F186" s="175" t="s">
        <v>1423</v>
      </c>
      <c r="G186" s="63"/>
      <c r="H186" s="57">
        <v>43945</v>
      </c>
      <c r="I186" s="57">
        <v>43945</v>
      </c>
      <c r="J186" s="57">
        <v>43982</v>
      </c>
      <c r="K186" s="62">
        <f t="shared" si="33"/>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1354</v>
      </c>
      <c r="AH186" s="187">
        <v>43983</v>
      </c>
      <c r="AI186" s="187">
        <v>44012</v>
      </c>
      <c r="AJ186" s="58">
        <f t="shared" si="23"/>
        <v>30</v>
      </c>
      <c r="AK186" s="54">
        <v>43982</v>
      </c>
      <c r="AL186" s="56">
        <v>496</v>
      </c>
      <c r="AM186" s="49">
        <v>150000000</v>
      </c>
      <c r="AN186" s="57">
        <v>43970</v>
      </c>
      <c r="AO186" s="55">
        <v>508</v>
      </c>
      <c r="AP186" s="54">
        <v>43982</v>
      </c>
      <c r="AQ186" s="48" t="s">
        <v>1027</v>
      </c>
      <c r="AR186" s="54">
        <v>43999</v>
      </c>
      <c r="AS186" s="49"/>
      <c r="AU186" s="52"/>
      <c r="AV186" s="52"/>
      <c r="AW186" s="189">
        <f t="shared" si="24"/>
        <v>0</v>
      </c>
      <c r="AX186" s="52"/>
      <c r="AZ186" s="53"/>
      <c r="BA186" s="52"/>
      <c r="BC186" s="52"/>
      <c r="BE186" s="52"/>
      <c r="BF186" s="49"/>
      <c r="BH186" s="52"/>
      <c r="BI186" s="52"/>
      <c r="BJ186" s="189">
        <f t="shared" si="25"/>
        <v>0</v>
      </c>
      <c r="BK186" s="52"/>
      <c r="BN186" s="52"/>
      <c r="BP186" s="52"/>
      <c r="BR186" s="52"/>
      <c r="BS186" s="49"/>
      <c r="BU186" s="52"/>
      <c r="BV186" s="176"/>
      <c r="BW186" s="189">
        <f t="shared" si="26"/>
        <v>0</v>
      </c>
      <c r="BX186" s="52"/>
      <c r="CA186" s="52"/>
      <c r="CB186" s="49"/>
      <c r="CC186" s="52"/>
      <c r="CE186" s="52"/>
      <c r="CF186" s="51">
        <f t="shared" si="27"/>
        <v>150000000</v>
      </c>
      <c r="CG186" s="51">
        <f t="shared" si="28"/>
        <v>30</v>
      </c>
      <c r="CH186" s="50">
        <f t="shared" si="29"/>
        <v>44012</v>
      </c>
      <c r="CI186" s="51">
        <f t="shared" si="30"/>
        <v>67</v>
      </c>
      <c r="CJ186" s="49">
        <f t="shared" si="31"/>
        <v>450000000</v>
      </c>
      <c r="CK186" s="49"/>
      <c r="CL186" s="49">
        <f t="shared" si="32"/>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1423</v>
      </c>
      <c r="G187" s="63"/>
      <c r="H187" s="57">
        <v>43945</v>
      </c>
      <c r="I187" s="57">
        <v>43955</v>
      </c>
      <c r="J187" s="57">
        <v>43981</v>
      </c>
      <c r="K187" s="62">
        <f t="shared" si="33"/>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23"/>
        <v>0</v>
      </c>
      <c r="AK187" s="57"/>
      <c r="AL187" s="56"/>
      <c r="AM187" s="49"/>
      <c r="AN187" s="57"/>
      <c r="AO187" s="55"/>
      <c r="AP187" s="54"/>
      <c r="AR187" s="54"/>
      <c r="AS187" s="49"/>
      <c r="AU187" s="52"/>
      <c r="AV187" s="52"/>
      <c r="AW187" s="189">
        <f t="shared" si="24"/>
        <v>0</v>
      </c>
      <c r="AX187" s="52"/>
      <c r="AZ187" s="53"/>
      <c r="BA187" s="52"/>
      <c r="BC187" s="52"/>
      <c r="BE187" s="52"/>
      <c r="BF187" s="49"/>
      <c r="BH187" s="52"/>
      <c r="BI187" s="52"/>
      <c r="BJ187" s="189">
        <f t="shared" si="25"/>
        <v>0</v>
      </c>
      <c r="BK187" s="52"/>
      <c r="BN187" s="52"/>
      <c r="BP187" s="52"/>
      <c r="BR187" s="52"/>
      <c r="BS187" s="49"/>
      <c r="BU187" s="52"/>
      <c r="BV187" s="176"/>
      <c r="BW187" s="189">
        <f t="shared" si="26"/>
        <v>0</v>
      </c>
      <c r="BX187" s="52"/>
      <c r="CA187" s="52"/>
      <c r="CB187" s="49"/>
      <c r="CC187" s="52"/>
      <c r="CE187" s="52"/>
      <c r="CF187" s="51">
        <f t="shared" si="27"/>
        <v>0</v>
      </c>
      <c r="CG187" s="51">
        <f t="shared" si="28"/>
        <v>0</v>
      </c>
      <c r="CH187" s="50">
        <f t="shared" si="29"/>
        <v>43981</v>
      </c>
      <c r="CI187" s="51">
        <f t="shared" si="30"/>
        <v>26</v>
      </c>
      <c r="CJ187" s="49">
        <f t="shared" si="31"/>
        <v>23731104</v>
      </c>
      <c r="CK187" s="49">
        <v>23731104</v>
      </c>
      <c r="CL187" s="49">
        <f t="shared" si="32"/>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1423</v>
      </c>
      <c r="H188" s="73">
        <v>43945</v>
      </c>
      <c r="I188" s="73">
        <v>43960</v>
      </c>
      <c r="J188" s="73">
        <v>44196</v>
      </c>
      <c r="K188" s="80">
        <f t="shared" si="33"/>
        <v>236</v>
      </c>
      <c r="L188" s="76" t="s">
        <v>1378</v>
      </c>
      <c r="M188" s="65" t="s">
        <v>1379</v>
      </c>
      <c r="N188" s="76" t="s">
        <v>148</v>
      </c>
      <c r="O188" s="65" t="s">
        <v>1380</v>
      </c>
      <c r="Q188" s="65" t="s">
        <v>1381</v>
      </c>
      <c r="R188" s="88" t="s">
        <v>171</v>
      </c>
      <c r="S188" s="65" t="s">
        <v>1382</v>
      </c>
      <c r="T188" s="65" t="s">
        <v>88</v>
      </c>
      <c r="U188" s="78" t="s">
        <v>87</v>
      </c>
      <c r="V188" s="78" t="s">
        <v>86</v>
      </c>
      <c r="W188" s="85" t="s">
        <v>479</v>
      </c>
      <c r="X188" s="85" t="s">
        <v>478</v>
      </c>
      <c r="Y188" s="65" t="s">
        <v>1383</v>
      </c>
      <c r="Z188" s="67"/>
      <c r="AA188" s="75"/>
      <c r="AB188" s="73"/>
      <c r="AC188" s="67"/>
      <c r="AD188" s="73"/>
      <c r="AE188" s="73"/>
      <c r="AF188" s="66"/>
      <c r="AG188" s="74"/>
      <c r="AH188" s="73"/>
      <c r="AI188" s="73"/>
      <c r="AJ188" s="58">
        <f t="shared" si="23"/>
        <v>0</v>
      </c>
      <c r="AK188" s="73"/>
      <c r="AL188" s="72"/>
      <c r="AM188" s="71"/>
      <c r="AN188" s="73"/>
      <c r="AO188" s="67"/>
      <c r="AP188" s="70"/>
      <c r="AR188" s="70"/>
      <c r="AS188" s="66"/>
      <c r="AU188" s="68"/>
      <c r="AV188" s="68"/>
      <c r="AW188" s="189">
        <f t="shared" si="24"/>
        <v>0</v>
      </c>
      <c r="AX188" s="68"/>
      <c r="AZ188" s="69"/>
      <c r="BA188" s="68"/>
      <c r="BC188" s="68"/>
      <c r="BE188" s="68"/>
      <c r="BF188" s="66"/>
      <c r="BH188" s="68"/>
      <c r="BI188" s="68"/>
      <c r="BJ188" s="189">
        <f t="shared" si="25"/>
        <v>0</v>
      </c>
      <c r="BK188" s="68"/>
      <c r="BN188" s="68"/>
      <c r="BP188" s="68"/>
      <c r="BR188" s="68"/>
      <c r="BS188" s="66"/>
      <c r="BU188" s="68"/>
      <c r="BV188" s="84"/>
      <c r="BW188" s="189">
        <f t="shared" si="26"/>
        <v>0</v>
      </c>
      <c r="BX188" s="68"/>
      <c r="CA188" s="68"/>
      <c r="CB188" s="66"/>
      <c r="CC188" s="68"/>
      <c r="CE188" s="68"/>
      <c r="CF188" s="51">
        <f t="shared" si="27"/>
        <v>0</v>
      </c>
      <c r="CG188" s="51">
        <f t="shared" si="28"/>
        <v>0</v>
      </c>
      <c r="CH188" s="50">
        <f t="shared" si="29"/>
        <v>44196</v>
      </c>
      <c r="CI188" s="51">
        <f t="shared" si="30"/>
        <v>236</v>
      </c>
      <c r="CJ188" s="49">
        <f t="shared" si="31"/>
        <v>10000000</v>
      </c>
      <c r="CK188" s="66"/>
      <c r="CL188" s="49">
        <f t="shared" si="32"/>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1423</v>
      </c>
      <c r="G189" s="63"/>
      <c r="H189" s="57">
        <v>43945</v>
      </c>
      <c r="I189" s="57">
        <v>43948</v>
      </c>
      <c r="J189" s="57">
        <v>43982</v>
      </c>
      <c r="K189" s="62">
        <f t="shared" si="33"/>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v>39920000</v>
      </c>
      <c r="AB189" s="57">
        <v>43936</v>
      </c>
      <c r="AC189" s="55">
        <v>430</v>
      </c>
      <c r="AD189" s="57">
        <v>43945</v>
      </c>
      <c r="AE189" s="57">
        <v>43948</v>
      </c>
      <c r="AF189" s="49"/>
      <c r="AG189" s="59"/>
      <c r="AH189" s="57"/>
      <c r="AI189" s="57"/>
      <c r="AJ189" s="58">
        <f t="shared" si="23"/>
        <v>0</v>
      </c>
      <c r="AK189" s="57"/>
      <c r="AL189" s="56"/>
      <c r="AM189" s="79"/>
      <c r="AN189" s="57"/>
      <c r="AO189" s="55"/>
      <c r="AP189" s="54"/>
      <c r="AR189" s="54"/>
      <c r="AS189" s="49"/>
      <c r="AU189" s="52"/>
      <c r="AV189" s="52"/>
      <c r="AW189" s="189">
        <f t="shared" si="24"/>
        <v>0</v>
      </c>
      <c r="AX189" s="52"/>
      <c r="AZ189" s="53"/>
      <c r="BA189" s="52"/>
      <c r="BC189" s="52"/>
      <c r="BE189" s="52"/>
      <c r="BF189" s="49"/>
      <c r="BH189" s="52"/>
      <c r="BI189" s="52"/>
      <c r="BJ189" s="189">
        <f t="shared" si="25"/>
        <v>0</v>
      </c>
      <c r="BK189" s="52"/>
      <c r="BN189" s="52"/>
      <c r="BP189" s="52"/>
      <c r="BR189" s="52"/>
      <c r="BS189" s="49"/>
      <c r="BU189" s="52"/>
      <c r="BV189" s="176"/>
      <c r="BW189" s="189">
        <f t="shared" si="26"/>
        <v>0</v>
      </c>
      <c r="BX189" s="52"/>
      <c r="CA189" s="52"/>
      <c r="CB189" s="49"/>
      <c r="CC189" s="52"/>
      <c r="CE189" s="52"/>
      <c r="CF189" s="51">
        <f t="shared" si="27"/>
        <v>0</v>
      </c>
      <c r="CG189" s="51">
        <f t="shared" si="28"/>
        <v>0</v>
      </c>
      <c r="CH189" s="50">
        <f t="shared" si="29"/>
        <v>43982</v>
      </c>
      <c r="CI189" s="51">
        <f t="shared" si="30"/>
        <v>34</v>
      </c>
      <c r="CJ189" s="49">
        <f t="shared" si="31"/>
        <v>39920000</v>
      </c>
      <c r="CK189" s="49">
        <v>39920000</v>
      </c>
      <c r="CL189" s="49">
        <f t="shared" si="32"/>
        <v>0</v>
      </c>
      <c r="CM189" s="177">
        <v>43951</v>
      </c>
      <c r="CN189" s="48" t="s">
        <v>974</v>
      </c>
      <c r="CO189" s="55" t="s">
        <v>4</v>
      </c>
      <c r="CP189" s="49"/>
      <c r="CQ189" s="49"/>
      <c r="CR189" s="49"/>
      <c r="CS189" s="49"/>
      <c r="CT189" s="49"/>
    </row>
    <row r="190" spans="1:98" s="48" customFormat="1" ht="16.5" customHeight="1" x14ac:dyDescent="0.3">
      <c r="A190" s="55">
        <v>189</v>
      </c>
      <c r="B190" s="61" t="s">
        <v>134</v>
      </c>
      <c r="C190" s="61" t="s">
        <v>138</v>
      </c>
      <c r="D190" s="61" t="s">
        <v>137</v>
      </c>
      <c r="E190" s="64">
        <v>2865130</v>
      </c>
      <c r="F190" s="175" t="s">
        <v>1423</v>
      </c>
      <c r="G190" s="63"/>
      <c r="H190" s="57">
        <v>43948</v>
      </c>
      <c r="I190" s="57">
        <v>43952</v>
      </c>
      <c r="J190" s="57">
        <v>44196</v>
      </c>
      <c r="K190" s="62">
        <f t="shared" si="33"/>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23"/>
        <v>0</v>
      </c>
      <c r="AK190" s="57"/>
      <c r="AL190" s="56"/>
      <c r="AM190" s="49"/>
      <c r="AN190" s="57"/>
      <c r="AO190" s="55"/>
      <c r="AP190" s="54"/>
      <c r="AR190" s="54"/>
      <c r="AS190" s="49"/>
      <c r="AU190" s="52"/>
      <c r="AV190" s="52"/>
      <c r="AW190" s="189">
        <f t="shared" si="24"/>
        <v>0</v>
      </c>
      <c r="AX190" s="52"/>
      <c r="AZ190" s="53"/>
      <c r="BA190" s="52"/>
      <c r="BC190" s="52"/>
      <c r="BE190" s="52"/>
      <c r="BF190" s="49"/>
      <c r="BH190" s="52"/>
      <c r="BI190" s="52"/>
      <c r="BJ190" s="189">
        <f t="shared" si="25"/>
        <v>0</v>
      </c>
      <c r="BK190" s="52"/>
      <c r="BN190" s="52"/>
      <c r="BP190" s="52"/>
      <c r="BR190" s="52"/>
      <c r="BS190" s="49"/>
      <c r="BU190" s="52"/>
      <c r="BV190" s="176"/>
      <c r="BW190" s="189">
        <f t="shared" si="26"/>
        <v>0</v>
      </c>
      <c r="BX190" s="52"/>
      <c r="CA190" s="52"/>
      <c r="CB190" s="49"/>
      <c r="CC190" s="52"/>
      <c r="CE190" s="52"/>
      <c r="CF190" s="51">
        <f t="shared" si="27"/>
        <v>0</v>
      </c>
      <c r="CG190" s="51">
        <f t="shared" si="28"/>
        <v>0</v>
      </c>
      <c r="CH190" s="50">
        <f t="shared" si="29"/>
        <v>44196</v>
      </c>
      <c r="CI190" s="51">
        <f t="shared" si="30"/>
        <v>244</v>
      </c>
      <c r="CJ190" s="49">
        <f t="shared" si="31"/>
        <v>2865130</v>
      </c>
      <c r="CK190" s="49"/>
      <c r="CL190" s="49">
        <f t="shared" si="32"/>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1431</v>
      </c>
      <c r="G191" s="83" t="s">
        <v>1430</v>
      </c>
      <c r="H191" s="73">
        <v>43951</v>
      </c>
      <c r="I191" s="73">
        <v>43952</v>
      </c>
      <c r="J191" s="73">
        <v>44135</v>
      </c>
      <c r="K191" s="80">
        <f t="shared" si="33"/>
        <v>183</v>
      </c>
      <c r="L191" s="76" t="s">
        <v>425</v>
      </c>
      <c r="M191" s="65" t="s">
        <v>424</v>
      </c>
      <c r="N191" s="76" t="s">
        <v>124</v>
      </c>
      <c r="O191" s="65" t="s">
        <v>422</v>
      </c>
      <c r="Q191" s="65" t="s">
        <v>1384</v>
      </c>
      <c r="R191" s="65" t="s">
        <v>114</v>
      </c>
      <c r="S191" s="65" t="s">
        <v>1385</v>
      </c>
      <c r="T191" s="65" t="s">
        <v>129</v>
      </c>
      <c r="U191" s="65" t="s">
        <v>1460</v>
      </c>
      <c r="V191" s="65" t="s">
        <v>1461</v>
      </c>
      <c r="W191" s="65" t="s">
        <v>112</v>
      </c>
      <c r="X191" s="65" t="s">
        <v>111</v>
      </c>
      <c r="Y191" s="65" t="s">
        <v>1386</v>
      </c>
      <c r="Z191" s="67">
        <v>267</v>
      </c>
      <c r="AA191" s="75">
        <v>991667000</v>
      </c>
      <c r="AB191" s="73">
        <v>43889</v>
      </c>
      <c r="AC191" s="67">
        <v>433</v>
      </c>
      <c r="AD191" s="73">
        <v>43951</v>
      </c>
      <c r="AE191" s="73">
        <v>43952</v>
      </c>
      <c r="AF191" s="66">
        <v>0</v>
      </c>
      <c r="AG191" s="74"/>
      <c r="AH191" s="73"/>
      <c r="AI191" s="73"/>
      <c r="AJ191" s="58">
        <f t="shared" si="23"/>
        <v>0</v>
      </c>
      <c r="AK191" s="73">
        <v>43986</v>
      </c>
      <c r="AL191" s="72"/>
      <c r="AM191" s="71"/>
      <c r="AN191" s="73"/>
      <c r="AO191" s="67"/>
      <c r="AP191" s="70"/>
      <c r="AQ191" s="65" t="s">
        <v>1462</v>
      </c>
      <c r="AR191" s="70"/>
      <c r="AS191" s="66"/>
      <c r="AU191" s="68"/>
      <c r="AV191" s="68"/>
      <c r="AW191" s="189">
        <f t="shared" si="24"/>
        <v>0</v>
      </c>
      <c r="AX191" s="68"/>
      <c r="AZ191" s="69"/>
      <c r="BA191" s="68"/>
      <c r="BC191" s="68"/>
      <c r="BE191" s="68"/>
      <c r="BF191" s="66"/>
      <c r="BH191" s="68"/>
      <c r="BI191" s="68"/>
      <c r="BJ191" s="189">
        <f t="shared" si="25"/>
        <v>0</v>
      </c>
      <c r="BK191" s="68"/>
      <c r="BN191" s="68"/>
      <c r="BP191" s="68"/>
      <c r="BR191" s="68"/>
      <c r="BS191" s="66"/>
      <c r="BU191" s="68"/>
      <c r="BV191" s="84"/>
      <c r="BW191" s="189">
        <f t="shared" si="26"/>
        <v>0</v>
      </c>
      <c r="BX191" s="68"/>
      <c r="CA191" s="68"/>
      <c r="CB191" s="66"/>
      <c r="CC191" s="68"/>
      <c r="CE191" s="68"/>
      <c r="CF191" s="51">
        <f t="shared" si="27"/>
        <v>0</v>
      </c>
      <c r="CG191" s="51">
        <f t="shared" si="28"/>
        <v>0</v>
      </c>
      <c r="CH191" s="50">
        <f t="shared" si="29"/>
        <v>44135</v>
      </c>
      <c r="CI191" s="51">
        <f t="shared" si="30"/>
        <v>183</v>
      </c>
      <c r="CJ191" s="49">
        <f t="shared" si="31"/>
        <v>991667000</v>
      </c>
      <c r="CK191" s="66"/>
      <c r="CL191" s="49">
        <f t="shared" si="32"/>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1423</v>
      </c>
      <c r="G192" s="63"/>
      <c r="H192" s="57">
        <v>43951</v>
      </c>
      <c r="I192" s="57">
        <v>43952</v>
      </c>
      <c r="J192" s="57">
        <v>44012</v>
      </c>
      <c r="K192" s="62">
        <f t="shared" si="33"/>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23"/>
        <v>0</v>
      </c>
      <c r="AK192" s="57"/>
      <c r="AL192" s="56"/>
      <c r="AM192" s="49"/>
      <c r="AN192" s="57"/>
      <c r="AO192" s="55"/>
      <c r="AP192" s="54"/>
      <c r="AR192" s="54"/>
      <c r="AS192" s="49"/>
      <c r="AU192" s="52"/>
      <c r="AV192" s="52"/>
      <c r="AW192" s="189">
        <f t="shared" si="24"/>
        <v>0</v>
      </c>
      <c r="AX192" s="52"/>
      <c r="AZ192" s="53"/>
      <c r="BA192" s="52"/>
      <c r="BC192" s="52"/>
      <c r="BE192" s="52"/>
      <c r="BF192" s="49"/>
      <c r="BH192" s="52"/>
      <c r="BI192" s="52"/>
      <c r="BJ192" s="189">
        <f t="shared" si="25"/>
        <v>0</v>
      </c>
      <c r="BK192" s="52"/>
      <c r="BN192" s="52"/>
      <c r="BP192" s="52"/>
      <c r="BR192" s="52"/>
      <c r="BS192" s="49"/>
      <c r="BU192" s="52"/>
      <c r="BV192" s="176"/>
      <c r="BW192" s="189">
        <f t="shared" si="26"/>
        <v>0</v>
      </c>
      <c r="BX192" s="52"/>
      <c r="CA192" s="52"/>
      <c r="CB192" s="49"/>
      <c r="CC192" s="52"/>
      <c r="CE192" s="52"/>
      <c r="CF192" s="51">
        <f t="shared" si="27"/>
        <v>0</v>
      </c>
      <c r="CG192" s="51">
        <f t="shared" si="28"/>
        <v>0</v>
      </c>
      <c r="CH192" s="50">
        <f t="shared" si="29"/>
        <v>44012</v>
      </c>
      <c r="CI192" s="51">
        <f t="shared" si="30"/>
        <v>60</v>
      </c>
      <c r="CJ192" s="49">
        <f t="shared" si="31"/>
        <v>512000000</v>
      </c>
      <c r="CK192" s="49">
        <f>239532307+262989571</f>
        <v>502521878</v>
      </c>
      <c r="CL192" s="49">
        <f t="shared" si="32"/>
        <v>9478122</v>
      </c>
      <c r="CM192" s="177">
        <v>44012</v>
      </c>
      <c r="CN192" s="48" t="s">
        <v>1499</v>
      </c>
      <c r="CO192" s="55"/>
      <c r="CP192" s="49">
        <f>239532307+262989571</f>
        <v>502521878</v>
      </c>
      <c r="CQ192" s="49"/>
      <c r="CR192" s="49"/>
      <c r="CS192" s="49"/>
      <c r="CT192" s="49"/>
    </row>
    <row r="193" spans="1:98" s="65" customFormat="1" ht="16.5" customHeight="1" x14ac:dyDescent="0.3">
      <c r="A193" s="67">
        <v>192</v>
      </c>
      <c r="B193" s="65" t="s">
        <v>106</v>
      </c>
      <c r="C193" s="76" t="s">
        <v>109</v>
      </c>
      <c r="D193" s="78" t="s">
        <v>108</v>
      </c>
      <c r="E193" s="77">
        <v>4850000</v>
      </c>
      <c r="F193" s="175" t="s">
        <v>1423</v>
      </c>
      <c r="H193" s="73">
        <v>43955</v>
      </c>
      <c r="I193" s="73">
        <v>43956</v>
      </c>
      <c r="J193" s="73">
        <v>43982</v>
      </c>
      <c r="K193" s="80">
        <f t="shared" si="33"/>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23"/>
        <v>0</v>
      </c>
      <c r="AK193" s="73"/>
      <c r="AL193" s="72"/>
      <c r="AM193" s="71"/>
      <c r="AN193" s="73"/>
      <c r="AO193" s="67"/>
      <c r="AP193" s="70"/>
      <c r="AR193" s="70"/>
      <c r="AS193" s="66"/>
      <c r="AU193" s="68"/>
      <c r="AV193" s="68"/>
      <c r="AW193" s="189">
        <f t="shared" si="24"/>
        <v>0</v>
      </c>
      <c r="AX193" s="68"/>
      <c r="AZ193" s="69"/>
      <c r="BA193" s="68"/>
      <c r="BC193" s="68"/>
      <c r="BE193" s="68"/>
      <c r="BF193" s="66"/>
      <c r="BH193" s="68"/>
      <c r="BI193" s="68"/>
      <c r="BJ193" s="189">
        <f t="shared" si="25"/>
        <v>0</v>
      </c>
      <c r="BK193" s="68"/>
      <c r="BN193" s="68"/>
      <c r="BP193" s="68"/>
      <c r="BR193" s="68"/>
      <c r="BS193" s="66"/>
      <c r="BU193" s="68"/>
      <c r="BV193" s="84"/>
      <c r="BW193" s="189">
        <f t="shared" si="26"/>
        <v>0</v>
      </c>
      <c r="BX193" s="68"/>
      <c r="CA193" s="68"/>
      <c r="CB193" s="66"/>
      <c r="CC193" s="68"/>
      <c r="CE193" s="68"/>
      <c r="CF193" s="51">
        <f t="shared" si="27"/>
        <v>0</v>
      </c>
      <c r="CG193" s="51">
        <f t="shared" si="28"/>
        <v>0</v>
      </c>
      <c r="CH193" s="50">
        <f t="shared" si="29"/>
        <v>43982</v>
      </c>
      <c r="CI193" s="51">
        <f t="shared" si="30"/>
        <v>26</v>
      </c>
      <c r="CJ193" s="49">
        <f t="shared" si="31"/>
        <v>4850000</v>
      </c>
      <c r="CK193" s="66">
        <v>4850000</v>
      </c>
      <c r="CL193" s="49">
        <f t="shared" si="32"/>
        <v>0</v>
      </c>
      <c r="CM193" s="82">
        <v>43969</v>
      </c>
      <c r="CN193" s="65" t="s">
        <v>974</v>
      </c>
      <c r="CP193" s="66"/>
      <c r="CQ193" s="66"/>
      <c r="CR193" s="66"/>
      <c r="CS193" s="66"/>
      <c r="CT193" s="66"/>
    </row>
    <row r="194" spans="1:98" s="65" customFormat="1" ht="16.5" customHeight="1" x14ac:dyDescent="0.3">
      <c r="A194" s="67">
        <v>193</v>
      </c>
      <c r="B194" s="65" t="s">
        <v>100</v>
      </c>
      <c r="C194" s="76" t="s">
        <v>99</v>
      </c>
      <c r="D194" s="78" t="s">
        <v>98</v>
      </c>
      <c r="E194" s="77">
        <v>61872178</v>
      </c>
      <c r="F194" s="175" t="s">
        <v>1423</v>
      </c>
      <c r="H194" s="73">
        <v>43955</v>
      </c>
      <c r="I194" s="73">
        <v>43964</v>
      </c>
      <c r="J194" s="73">
        <v>44196</v>
      </c>
      <c r="K194" s="80">
        <f t="shared" si="33"/>
        <v>232</v>
      </c>
      <c r="L194" s="76" t="s">
        <v>791</v>
      </c>
      <c r="M194" s="65" t="s">
        <v>790</v>
      </c>
      <c r="N194" s="76" t="s">
        <v>100</v>
      </c>
      <c r="O194" s="65" t="s">
        <v>789</v>
      </c>
      <c r="Q194" s="65" t="s">
        <v>1387</v>
      </c>
      <c r="R194" s="65" t="s">
        <v>266</v>
      </c>
      <c r="S194" s="65" t="s">
        <v>1388</v>
      </c>
      <c r="T194" s="48" t="s">
        <v>88</v>
      </c>
      <c r="U194" s="65" t="s">
        <v>169</v>
      </c>
      <c r="V194" s="65" t="s">
        <v>247</v>
      </c>
      <c r="Y194" s="65" t="s">
        <v>1366</v>
      </c>
      <c r="Z194" s="67">
        <v>451</v>
      </c>
      <c r="AA194" s="75">
        <v>70740734</v>
      </c>
      <c r="AB194" s="73">
        <v>43948</v>
      </c>
      <c r="AC194" s="67">
        <v>436</v>
      </c>
      <c r="AD194" s="73">
        <v>43955</v>
      </c>
      <c r="AE194" s="73">
        <v>43964</v>
      </c>
      <c r="AF194" s="66"/>
      <c r="AG194" s="74"/>
      <c r="AH194" s="73"/>
      <c r="AI194" s="73"/>
      <c r="AJ194" s="58">
        <f t="shared" si="23"/>
        <v>0</v>
      </c>
      <c r="AK194" s="73"/>
      <c r="AL194" s="72"/>
      <c r="AM194" s="71"/>
      <c r="AN194" s="73"/>
      <c r="AO194" s="67"/>
      <c r="AP194" s="70"/>
      <c r="AR194" s="70"/>
      <c r="AS194" s="66"/>
      <c r="AU194" s="68"/>
      <c r="AV194" s="68"/>
      <c r="AW194" s="189">
        <f t="shared" si="24"/>
        <v>0</v>
      </c>
      <c r="AX194" s="68"/>
      <c r="AZ194" s="69"/>
      <c r="BA194" s="68"/>
      <c r="BC194" s="68"/>
      <c r="BE194" s="68"/>
      <c r="BF194" s="66"/>
      <c r="BH194" s="68"/>
      <c r="BI194" s="68"/>
      <c r="BJ194" s="189">
        <f t="shared" si="25"/>
        <v>0</v>
      </c>
      <c r="BK194" s="68"/>
      <c r="BN194" s="68"/>
      <c r="BP194" s="68"/>
      <c r="BR194" s="68"/>
      <c r="BS194" s="66"/>
      <c r="BU194" s="68"/>
      <c r="BV194" s="84"/>
      <c r="BW194" s="189">
        <f t="shared" si="26"/>
        <v>0</v>
      </c>
      <c r="BX194" s="68"/>
      <c r="CA194" s="68"/>
      <c r="CB194" s="66"/>
      <c r="CC194" s="68"/>
      <c r="CE194" s="68"/>
      <c r="CF194" s="51">
        <f t="shared" si="27"/>
        <v>0</v>
      </c>
      <c r="CG194" s="51">
        <f t="shared" si="28"/>
        <v>0</v>
      </c>
      <c r="CH194" s="50">
        <f t="shared" si="29"/>
        <v>44196</v>
      </c>
      <c r="CI194" s="51">
        <f t="shared" si="30"/>
        <v>232</v>
      </c>
      <c r="CJ194" s="49">
        <f t="shared" si="31"/>
        <v>61872178</v>
      </c>
      <c r="CK194" s="66"/>
      <c r="CL194" s="49">
        <f t="shared" si="32"/>
        <v>61872178</v>
      </c>
      <c r="CM194" s="82"/>
      <c r="CP194" s="66"/>
      <c r="CQ194" s="66"/>
      <c r="CR194" s="66"/>
      <c r="CS194" s="66"/>
      <c r="CT194" s="66"/>
    </row>
    <row r="195" spans="1:98" s="48" customFormat="1" ht="16.5" customHeight="1" x14ac:dyDescent="0.3">
      <c r="A195" s="55">
        <v>194</v>
      </c>
      <c r="B195" s="61" t="s">
        <v>93</v>
      </c>
      <c r="C195" s="61" t="s">
        <v>97</v>
      </c>
      <c r="D195" s="61" t="s">
        <v>96</v>
      </c>
      <c r="E195" s="64">
        <v>37350000</v>
      </c>
      <c r="F195" s="175" t="s">
        <v>1423</v>
      </c>
      <c r="G195" s="63"/>
      <c r="H195" s="57">
        <v>43955</v>
      </c>
      <c r="I195" s="57">
        <v>43955</v>
      </c>
      <c r="J195" s="57">
        <v>43982</v>
      </c>
      <c r="K195" s="62">
        <f t="shared" si="33"/>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ref="AJ195:AJ227" si="34">IF(AI195&gt;0,AI195-J195,0)</f>
        <v>0</v>
      </c>
      <c r="AK195" s="57"/>
      <c r="AL195" s="56"/>
      <c r="AM195" s="49"/>
      <c r="AN195" s="57"/>
      <c r="AO195" s="55"/>
      <c r="AP195" s="54"/>
      <c r="AR195" s="54"/>
      <c r="AS195" s="49"/>
      <c r="AU195" s="52"/>
      <c r="AV195" s="52"/>
      <c r="AW195" s="189">
        <f t="shared" ref="AW195:AW227" si="35">IF(AV195&gt;0,AV195-AI195,0)</f>
        <v>0</v>
      </c>
      <c r="AX195" s="52"/>
      <c r="AZ195" s="53"/>
      <c r="BA195" s="52"/>
      <c r="BC195" s="52"/>
      <c r="BE195" s="52"/>
      <c r="BF195" s="49"/>
      <c r="BH195" s="52"/>
      <c r="BI195" s="52"/>
      <c r="BJ195" s="189">
        <f t="shared" ref="BJ195:BJ224" si="36">IF(BI195&gt;0,BI195-AV195,0)</f>
        <v>0</v>
      </c>
      <c r="BK195" s="52"/>
      <c r="BN195" s="52"/>
      <c r="BP195" s="52"/>
      <c r="BR195" s="52"/>
      <c r="BS195" s="49"/>
      <c r="BU195" s="52"/>
      <c r="BV195" s="176"/>
      <c r="BW195" s="189">
        <f t="shared" ref="BW195:BW225" si="37">IF(BV195&gt;0,BV195-BI195,0)</f>
        <v>0</v>
      </c>
      <c r="BX195" s="52"/>
      <c r="CA195" s="52"/>
      <c r="CB195" s="49"/>
      <c r="CC195" s="52"/>
      <c r="CE195" s="52"/>
      <c r="CF195" s="51">
        <f t="shared" ref="CF195:CF224" si="38">+AF195+AS195+BF195+BS195</f>
        <v>0</v>
      </c>
      <c r="CG195" s="51">
        <f t="shared" ref="CG195:CG224" si="39">+AJ195+AW195+BJ195+BW195</f>
        <v>0</v>
      </c>
      <c r="CH195" s="50">
        <f t="shared" ref="CH195:CH226" si="40">IF(BV195&gt;0,BV195,IF(BI195&gt;0,BI195,IF(AV195&gt;0,AV195,IF(AI195&gt;0,AI195,J195))))</f>
        <v>43982</v>
      </c>
      <c r="CI195" s="51">
        <f t="shared" ref="CI195:CI224" si="41">+K195+AJ195+AW195+BJ195+BW195</f>
        <v>27</v>
      </c>
      <c r="CJ195" s="49">
        <f t="shared" ref="CJ195:CJ226" si="42">+E195+AF195+AS195+BF195+BS195</f>
        <v>37350000</v>
      </c>
      <c r="CK195" s="49"/>
      <c r="CL195" s="49">
        <f t="shared" ref="CL195:CL226" si="43">+CJ195-CK195</f>
        <v>37350000</v>
      </c>
      <c r="CM195" s="177"/>
      <c r="CO195" s="55"/>
      <c r="CP195" s="49"/>
      <c r="CQ195" s="49"/>
      <c r="CR195" s="49"/>
      <c r="CS195" s="49"/>
      <c r="CT195" s="49"/>
    </row>
    <row r="196" spans="1:98" s="65" customFormat="1" ht="16.5" customHeight="1" x14ac:dyDescent="0.3">
      <c r="A196" s="67">
        <v>195</v>
      </c>
      <c r="B196" s="65" t="s">
        <v>1389</v>
      </c>
      <c r="C196" s="65" t="s">
        <v>1390</v>
      </c>
      <c r="D196" s="78" t="s">
        <v>108</v>
      </c>
      <c r="E196" s="77">
        <v>100388400</v>
      </c>
      <c r="F196" s="175" t="s">
        <v>1423</v>
      </c>
      <c r="H196" s="73">
        <v>43962</v>
      </c>
      <c r="I196" s="73">
        <v>43963</v>
      </c>
      <c r="J196" s="73">
        <v>43982</v>
      </c>
      <c r="K196" s="80">
        <f t="shared" si="33"/>
        <v>19</v>
      </c>
      <c r="L196" s="76" t="s">
        <v>542</v>
      </c>
      <c r="M196" s="65" t="s">
        <v>541</v>
      </c>
      <c r="N196" s="76" t="s">
        <v>1389</v>
      </c>
      <c r="O196" s="65" t="s">
        <v>1391</v>
      </c>
      <c r="Q196" s="65" t="s">
        <v>1392</v>
      </c>
      <c r="R196" s="65" t="s">
        <v>153</v>
      </c>
      <c r="S196" s="65" t="s">
        <v>1393</v>
      </c>
      <c r="T196" s="48" t="s">
        <v>88</v>
      </c>
      <c r="U196" s="65" t="s">
        <v>87</v>
      </c>
      <c r="V196" s="65" t="s">
        <v>86</v>
      </c>
      <c r="W196" s="65" t="s">
        <v>151</v>
      </c>
      <c r="X196" s="65" t="s">
        <v>150</v>
      </c>
      <c r="Y196" s="65" t="s">
        <v>1394</v>
      </c>
      <c r="Z196" s="67">
        <v>469</v>
      </c>
      <c r="AA196" s="75">
        <v>104528113</v>
      </c>
      <c r="AB196" s="73">
        <v>43927</v>
      </c>
      <c r="AC196" s="67">
        <v>452</v>
      </c>
      <c r="AD196" s="73">
        <v>43962</v>
      </c>
      <c r="AE196" s="73">
        <v>43963</v>
      </c>
      <c r="AF196" s="66"/>
      <c r="AG196" s="74"/>
      <c r="AH196" s="73"/>
      <c r="AI196" s="73"/>
      <c r="AJ196" s="58">
        <f t="shared" si="34"/>
        <v>0</v>
      </c>
      <c r="AK196" s="73"/>
      <c r="AL196" s="72"/>
      <c r="AM196" s="71"/>
      <c r="AN196" s="73"/>
      <c r="AO196" s="67"/>
      <c r="AP196" s="70"/>
      <c r="AR196" s="70"/>
      <c r="AS196" s="66"/>
      <c r="AU196" s="68"/>
      <c r="AV196" s="68"/>
      <c r="AW196" s="189">
        <f t="shared" si="35"/>
        <v>0</v>
      </c>
      <c r="AX196" s="68"/>
      <c r="AZ196" s="69"/>
      <c r="BA196" s="68"/>
      <c r="BC196" s="68"/>
      <c r="BE196" s="68"/>
      <c r="BF196" s="66"/>
      <c r="BH196" s="68"/>
      <c r="BI196" s="68"/>
      <c r="BJ196" s="189">
        <f t="shared" si="36"/>
        <v>0</v>
      </c>
      <c r="BK196" s="68"/>
      <c r="BN196" s="68"/>
      <c r="BP196" s="68"/>
      <c r="BR196" s="68"/>
      <c r="BS196" s="66"/>
      <c r="BU196" s="68"/>
      <c r="BV196" s="84"/>
      <c r="BW196" s="189">
        <f t="shared" si="37"/>
        <v>0</v>
      </c>
      <c r="BX196" s="68"/>
      <c r="CA196" s="68"/>
      <c r="CB196" s="66"/>
      <c r="CC196" s="68"/>
      <c r="CE196" s="68"/>
      <c r="CF196" s="51">
        <f t="shared" si="38"/>
        <v>0</v>
      </c>
      <c r="CG196" s="51">
        <f t="shared" si="39"/>
        <v>0</v>
      </c>
      <c r="CH196" s="50">
        <f t="shared" si="40"/>
        <v>43982</v>
      </c>
      <c r="CI196" s="51">
        <f t="shared" si="41"/>
        <v>19</v>
      </c>
      <c r="CJ196" s="49">
        <f t="shared" si="42"/>
        <v>100388400</v>
      </c>
      <c r="CK196" s="66">
        <v>100388400</v>
      </c>
      <c r="CL196" s="49">
        <f t="shared" si="43"/>
        <v>0</v>
      </c>
      <c r="CM196" s="82">
        <v>43978</v>
      </c>
      <c r="CN196" s="65" t="s">
        <v>974</v>
      </c>
      <c r="CP196" s="66"/>
      <c r="CQ196" s="66"/>
      <c r="CR196" s="66"/>
      <c r="CS196" s="66"/>
      <c r="CT196" s="66"/>
    </row>
    <row r="197" spans="1:98" s="48" customFormat="1" ht="16.5" customHeight="1" x14ac:dyDescent="0.3">
      <c r="A197" s="55">
        <v>196</v>
      </c>
      <c r="B197" s="61" t="s">
        <v>1395</v>
      </c>
      <c r="C197" s="61" t="s">
        <v>1396</v>
      </c>
      <c r="D197" s="61" t="s">
        <v>262</v>
      </c>
      <c r="E197" s="64">
        <v>17120000</v>
      </c>
      <c r="F197" s="175" t="s">
        <v>1423</v>
      </c>
      <c r="G197" s="63"/>
      <c r="H197" s="57">
        <v>43962</v>
      </c>
      <c r="I197" s="57">
        <v>43962</v>
      </c>
      <c r="J197" s="57">
        <v>44196</v>
      </c>
      <c r="K197" s="62">
        <f t="shared" si="33"/>
        <v>234</v>
      </c>
      <c r="L197" s="61" t="s">
        <v>1397</v>
      </c>
      <c r="M197" s="48" t="s">
        <v>1398</v>
      </c>
      <c r="N197" s="61" t="s">
        <v>1399</v>
      </c>
      <c r="O197" s="48" t="s">
        <v>1400</v>
      </c>
      <c r="Q197" s="48" t="s">
        <v>1401</v>
      </c>
      <c r="R197" s="48" t="s">
        <v>1402</v>
      </c>
      <c r="S197" s="48" t="s">
        <v>1403</v>
      </c>
      <c r="T197" s="48" t="s">
        <v>88</v>
      </c>
      <c r="U197" s="61" t="s">
        <v>169</v>
      </c>
      <c r="V197" s="61" t="s">
        <v>247</v>
      </c>
      <c r="Y197" s="61" t="s">
        <v>1404</v>
      </c>
      <c r="Z197" s="55">
        <v>460</v>
      </c>
      <c r="AA197" s="60">
        <v>19446500</v>
      </c>
      <c r="AB197" s="57">
        <v>43950</v>
      </c>
      <c r="AC197" s="55">
        <v>451</v>
      </c>
      <c r="AD197" s="57">
        <v>43962</v>
      </c>
      <c r="AE197" s="57">
        <v>43962</v>
      </c>
      <c r="AF197" s="49"/>
      <c r="AG197" s="59"/>
      <c r="AH197" s="57"/>
      <c r="AI197" s="57"/>
      <c r="AJ197" s="58">
        <f t="shared" si="34"/>
        <v>0</v>
      </c>
      <c r="AK197" s="57"/>
      <c r="AL197" s="56"/>
      <c r="AM197" s="49"/>
      <c r="AN197" s="57"/>
      <c r="AO197" s="55"/>
      <c r="AP197" s="54"/>
      <c r="AR197" s="54"/>
      <c r="AS197" s="49"/>
      <c r="AU197" s="52"/>
      <c r="AV197" s="52"/>
      <c r="AW197" s="189">
        <f t="shared" si="35"/>
        <v>0</v>
      </c>
      <c r="AX197" s="52"/>
      <c r="AZ197" s="53"/>
      <c r="BA197" s="52"/>
      <c r="BC197" s="52"/>
      <c r="BE197" s="52"/>
      <c r="BF197" s="49"/>
      <c r="BH197" s="52"/>
      <c r="BI197" s="52"/>
      <c r="BJ197" s="189">
        <f t="shared" si="36"/>
        <v>0</v>
      </c>
      <c r="BK197" s="52"/>
      <c r="BN197" s="52"/>
      <c r="BP197" s="52"/>
      <c r="BR197" s="52"/>
      <c r="BS197" s="49"/>
      <c r="BU197" s="52"/>
      <c r="BV197" s="176"/>
      <c r="BW197" s="189">
        <f t="shared" si="37"/>
        <v>0</v>
      </c>
      <c r="BX197" s="52"/>
      <c r="CA197" s="52"/>
      <c r="CB197" s="49"/>
      <c r="CC197" s="52"/>
      <c r="CE197" s="52"/>
      <c r="CF197" s="51">
        <f t="shared" si="38"/>
        <v>0</v>
      </c>
      <c r="CG197" s="51">
        <f t="shared" si="39"/>
        <v>0</v>
      </c>
      <c r="CH197" s="50">
        <f t="shared" si="40"/>
        <v>44196</v>
      </c>
      <c r="CI197" s="51">
        <f t="shared" si="41"/>
        <v>234</v>
      </c>
      <c r="CJ197" s="49">
        <f t="shared" si="42"/>
        <v>17120000</v>
      </c>
      <c r="CK197" s="49"/>
      <c r="CL197" s="49">
        <f t="shared" si="43"/>
        <v>17120000</v>
      </c>
      <c r="CM197" s="177"/>
      <c r="CO197" s="55"/>
      <c r="CP197" s="49"/>
      <c r="CQ197" s="49"/>
      <c r="CR197" s="49"/>
      <c r="CS197" s="49"/>
      <c r="CT197" s="49"/>
    </row>
    <row r="198" spans="1:98" s="48" customFormat="1" ht="16.5" customHeight="1" x14ac:dyDescent="0.3">
      <c r="A198" s="55">
        <v>197</v>
      </c>
      <c r="B198" s="61" t="s">
        <v>1405</v>
      </c>
      <c r="C198" s="61" t="s">
        <v>1406</v>
      </c>
      <c r="D198" s="61" t="s">
        <v>262</v>
      </c>
      <c r="E198" s="64">
        <v>20000000</v>
      </c>
      <c r="F198" s="175" t="s">
        <v>1423</v>
      </c>
      <c r="G198" s="63"/>
      <c r="H198" s="57">
        <v>43963</v>
      </c>
      <c r="I198" s="57">
        <v>43963</v>
      </c>
      <c r="J198" s="57">
        <v>44196</v>
      </c>
      <c r="K198" s="62">
        <f t="shared" si="33"/>
        <v>233</v>
      </c>
      <c r="L198" s="61" t="s">
        <v>1405</v>
      </c>
      <c r="M198" s="48" t="s">
        <v>1407</v>
      </c>
      <c r="N198" s="61" t="s">
        <v>1405</v>
      </c>
      <c r="O198" s="48" t="s">
        <v>1408</v>
      </c>
      <c r="Q198" s="48" t="s">
        <v>1409</v>
      </c>
      <c r="R198" s="48" t="s">
        <v>228</v>
      </c>
      <c r="S198" s="48" t="s">
        <v>1410</v>
      </c>
      <c r="T198" s="48" t="s">
        <v>129</v>
      </c>
      <c r="U198" s="61" t="s">
        <v>128</v>
      </c>
      <c r="V198" s="61" t="s">
        <v>127</v>
      </c>
      <c r="W198" s="48" t="s">
        <v>323</v>
      </c>
      <c r="X198" s="48" t="s">
        <v>322</v>
      </c>
      <c r="Y198" s="61" t="s">
        <v>1411</v>
      </c>
      <c r="Z198" s="55">
        <v>277</v>
      </c>
      <c r="AA198" s="60"/>
      <c r="AB198" s="57">
        <v>43889</v>
      </c>
      <c r="AC198" s="55">
        <v>454</v>
      </c>
      <c r="AD198" s="57">
        <v>43963</v>
      </c>
      <c r="AE198" s="57">
        <v>43963</v>
      </c>
      <c r="AF198" s="49"/>
      <c r="AG198" s="59"/>
      <c r="AH198" s="57"/>
      <c r="AI198" s="57"/>
      <c r="AJ198" s="58">
        <f t="shared" si="34"/>
        <v>0</v>
      </c>
      <c r="AK198" s="57"/>
      <c r="AL198" s="56"/>
      <c r="AM198" s="49"/>
      <c r="AN198" s="57"/>
      <c r="AO198" s="55"/>
      <c r="AP198" s="54"/>
      <c r="AR198" s="54"/>
      <c r="AS198" s="49"/>
      <c r="AU198" s="52"/>
      <c r="AV198" s="52"/>
      <c r="AW198" s="189">
        <f t="shared" si="35"/>
        <v>0</v>
      </c>
      <c r="AX198" s="52"/>
      <c r="AZ198" s="53"/>
      <c r="BA198" s="52"/>
      <c r="BC198" s="52"/>
      <c r="BE198" s="52"/>
      <c r="BF198" s="49"/>
      <c r="BH198" s="52"/>
      <c r="BI198" s="52"/>
      <c r="BJ198" s="189">
        <f t="shared" si="36"/>
        <v>0</v>
      </c>
      <c r="BK198" s="52"/>
      <c r="BN198" s="52"/>
      <c r="BP198" s="52"/>
      <c r="BR198" s="52"/>
      <c r="BS198" s="49"/>
      <c r="BU198" s="52"/>
      <c r="BV198" s="176"/>
      <c r="BW198" s="189">
        <f t="shared" si="37"/>
        <v>0</v>
      </c>
      <c r="BX198" s="52"/>
      <c r="CA198" s="52"/>
      <c r="CB198" s="49"/>
      <c r="CC198" s="52"/>
      <c r="CE198" s="52"/>
      <c r="CF198" s="51">
        <f t="shared" si="38"/>
        <v>0</v>
      </c>
      <c r="CG198" s="51">
        <f t="shared" si="39"/>
        <v>0</v>
      </c>
      <c r="CH198" s="50">
        <f t="shared" si="40"/>
        <v>44196</v>
      </c>
      <c r="CI198" s="51">
        <f t="shared" si="41"/>
        <v>233</v>
      </c>
      <c r="CJ198" s="49">
        <f t="shared" si="42"/>
        <v>20000000</v>
      </c>
      <c r="CK198" s="49"/>
      <c r="CL198" s="49">
        <f t="shared" si="43"/>
        <v>20000000</v>
      </c>
      <c r="CM198" s="177"/>
      <c r="CO198" s="55"/>
      <c r="CP198" s="49"/>
      <c r="CQ198" s="49"/>
      <c r="CR198" s="49"/>
      <c r="CS198" s="49"/>
      <c r="CT198" s="49"/>
    </row>
    <row r="199" spans="1:98" s="48" customFormat="1" ht="16.5" customHeight="1" x14ac:dyDescent="0.3">
      <c r="A199" s="55">
        <v>198</v>
      </c>
      <c r="B199" s="61" t="s">
        <v>808</v>
      </c>
      <c r="C199" s="61" t="s">
        <v>1412</v>
      </c>
      <c r="D199" s="61" t="s">
        <v>96</v>
      </c>
      <c r="E199" s="64">
        <v>11380053</v>
      </c>
      <c r="F199" s="175" t="s">
        <v>1423</v>
      </c>
      <c r="G199" s="63"/>
      <c r="H199" s="57">
        <v>43965</v>
      </c>
      <c r="I199" s="57">
        <v>43966</v>
      </c>
      <c r="J199" s="57">
        <v>43982</v>
      </c>
      <c r="K199" s="62">
        <f t="shared" si="33"/>
        <v>16</v>
      </c>
      <c r="L199" s="61" t="s">
        <v>806</v>
      </c>
      <c r="M199" s="48" t="s">
        <v>805</v>
      </c>
      <c r="N199" s="61" t="s">
        <v>1413</v>
      </c>
      <c r="O199" s="48" t="s">
        <v>803</v>
      </c>
      <c r="Q199" s="48" t="s">
        <v>1414</v>
      </c>
      <c r="R199" s="48" t="s">
        <v>171</v>
      </c>
      <c r="S199" s="48" t="s">
        <v>1415</v>
      </c>
      <c r="T199" s="48" t="s">
        <v>88</v>
      </c>
      <c r="U199" s="61" t="s">
        <v>169</v>
      </c>
      <c r="V199" s="61" t="s">
        <v>247</v>
      </c>
      <c r="Y199" s="61" t="s">
        <v>1416</v>
      </c>
      <c r="Z199" s="55">
        <v>466</v>
      </c>
      <c r="AA199" s="60"/>
      <c r="AB199" s="57">
        <v>43951</v>
      </c>
      <c r="AC199" s="55">
        <v>459</v>
      </c>
      <c r="AD199" s="57">
        <v>43965</v>
      </c>
      <c r="AE199" s="57">
        <v>43966</v>
      </c>
      <c r="AF199" s="49"/>
      <c r="AG199" s="59"/>
      <c r="AH199" s="57"/>
      <c r="AI199" s="57"/>
      <c r="AJ199" s="58">
        <f t="shared" si="34"/>
        <v>0</v>
      </c>
      <c r="AK199" s="57"/>
      <c r="AL199" s="56"/>
      <c r="AM199" s="49"/>
      <c r="AN199" s="57"/>
      <c r="AO199" s="55"/>
      <c r="AP199" s="54"/>
      <c r="AR199" s="54"/>
      <c r="AS199" s="49"/>
      <c r="AU199" s="52"/>
      <c r="AV199" s="52"/>
      <c r="AW199" s="189">
        <f t="shared" si="35"/>
        <v>0</v>
      </c>
      <c r="AX199" s="52"/>
      <c r="AZ199" s="53"/>
      <c r="BA199" s="52"/>
      <c r="BC199" s="52"/>
      <c r="BE199" s="52"/>
      <c r="BF199" s="49"/>
      <c r="BH199" s="52"/>
      <c r="BI199" s="52"/>
      <c r="BJ199" s="189">
        <f t="shared" si="36"/>
        <v>0</v>
      </c>
      <c r="BK199" s="52"/>
      <c r="BN199" s="52"/>
      <c r="BP199" s="52"/>
      <c r="BR199" s="52"/>
      <c r="BS199" s="49"/>
      <c r="BU199" s="52"/>
      <c r="BV199" s="176"/>
      <c r="BW199" s="189">
        <f t="shared" si="37"/>
        <v>0</v>
      </c>
      <c r="BX199" s="52"/>
      <c r="CA199" s="52"/>
      <c r="CB199" s="49"/>
      <c r="CC199" s="52"/>
      <c r="CE199" s="52"/>
      <c r="CF199" s="51">
        <f t="shared" si="38"/>
        <v>0</v>
      </c>
      <c r="CG199" s="51">
        <f t="shared" si="39"/>
        <v>0</v>
      </c>
      <c r="CH199" s="50">
        <f t="shared" si="40"/>
        <v>43982</v>
      </c>
      <c r="CI199" s="51">
        <f t="shared" si="41"/>
        <v>16</v>
      </c>
      <c r="CJ199" s="49">
        <f t="shared" si="42"/>
        <v>11380053</v>
      </c>
      <c r="CK199" s="49">
        <v>11380053</v>
      </c>
      <c r="CL199" s="49">
        <f t="shared" si="43"/>
        <v>0</v>
      </c>
      <c r="CM199" s="177">
        <v>43978</v>
      </c>
      <c r="CN199" s="48" t="s">
        <v>974</v>
      </c>
      <c r="CO199" s="55" t="s">
        <v>4</v>
      </c>
      <c r="CP199" s="49"/>
      <c r="CQ199" s="49"/>
      <c r="CR199" s="49"/>
      <c r="CS199" s="49"/>
      <c r="CT199" s="49"/>
    </row>
    <row r="200" spans="1:98" s="48" customFormat="1" ht="16.5" customHeight="1" x14ac:dyDescent="0.3">
      <c r="A200" s="55">
        <v>199</v>
      </c>
      <c r="B200" s="61" t="s">
        <v>409</v>
      </c>
      <c r="C200" s="61" t="s">
        <v>1417</v>
      </c>
      <c r="D200" s="61" t="s">
        <v>1418</v>
      </c>
      <c r="E200" s="64">
        <v>352000000</v>
      </c>
      <c r="F200" s="175" t="s">
        <v>1429</v>
      </c>
      <c r="G200" s="63" t="s">
        <v>1428</v>
      </c>
      <c r="H200" s="57">
        <v>43973</v>
      </c>
      <c r="I200" s="57">
        <v>43975</v>
      </c>
      <c r="J200" s="57">
        <v>44196</v>
      </c>
      <c r="K200" s="62">
        <f t="shared" si="33"/>
        <v>221</v>
      </c>
      <c r="L200" s="61" t="s">
        <v>176</v>
      </c>
      <c r="M200" s="48" t="s">
        <v>175</v>
      </c>
      <c r="N200" s="61" t="s">
        <v>409</v>
      </c>
      <c r="O200" s="48" t="s">
        <v>173</v>
      </c>
      <c r="Q200" s="48" t="s">
        <v>408</v>
      </c>
      <c r="R200" s="48" t="s">
        <v>398</v>
      </c>
      <c r="S200" s="48" t="s">
        <v>407</v>
      </c>
      <c r="T200" s="48" t="s">
        <v>129</v>
      </c>
      <c r="U200" s="61" t="s">
        <v>128</v>
      </c>
      <c r="V200" s="61" t="s">
        <v>127</v>
      </c>
      <c r="Y200" s="61" t="s">
        <v>1419</v>
      </c>
      <c r="Z200" s="55">
        <v>395</v>
      </c>
      <c r="AA200" s="60">
        <v>352000000</v>
      </c>
      <c r="AB200" s="57">
        <v>43918</v>
      </c>
      <c r="AC200" s="55">
        <v>473</v>
      </c>
      <c r="AD200" s="57">
        <v>43973</v>
      </c>
      <c r="AE200" s="57">
        <v>43977</v>
      </c>
      <c r="AF200" s="49"/>
      <c r="AG200" s="59"/>
      <c r="AH200" s="57"/>
      <c r="AI200" s="57"/>
      <c r="AJ200" s="58">
        <f t="shared" si="34"/>
        <v>0</v>
      </c>
      <c r="AK200" s="57"/>
      <c r="AL200" s="56"/>
      <c r="AM200" s="49"/>
      <c r="AN200" s="57"/>
      <c r="AO200" s="55"/>
      <c r="AP200" s="54"/>
      <c r="AR200" s="54"/>
      <c r="AS200" s="49"/>
      <c r="AU200" s="52"/>
      <c r="AV200" s="52"/>
      <c r="AW200" s="189">
        <f t="shared" si="35"/>
        <v>0</v>
      </c>
      <c r="AX200" s="52"/>
      <c r="AZ200" s="53"/>
      <c r="BA200" s="52"/>
      <c r="BC200" s="52"/>
      <c r="BE200" s="52"/>
      <c r="BF200" s="49">
        <f>SUM(BF2:BF199)</f>
        <v>0</v>
      </c>
      <c r="BH200" s="52"/>
      <c r="BI200" s="52"/>
      <c r="BJ200" s="189">
        <f t="shared" si="36"/>
        <v>0</v>
      </c>
      <c r="BK200" s="52"/>
      <c r="BN200" s="52"/>
      <c r="BP200" s="52"/>
      <c r="BR200" s="52"/>
      <c r="BS200" s="49">
        <f>SUM(BS2:BS199)</f>
        <v>0</v>
      </c>
      <c r="BU200" s="52"/>
      <c r="BV200" s="176"/>
      <c r="BW200" s="189">
        <f t="shared" si="37"/>
        <v>0</v>
      </c>
      <c r="BX200" s="52"/>
      <c r="CA200" s="52"/>
      <c r="CB200" s="49"/>
      <c r="CC200" s="52"/>
      <c r="CE200" s="52"/>
      <c r="CF200" s="51">
        <f t="shared" si="38"/>
        <v>0</v>
      </c>
      <c r="CG200" s="51">
        <f t="shared" si="39"/>
        <v>0</v>
      </c>
      <c r="CH200" s="50">
        <f t="shared" si="40"/>
        <v>44196</v>
      </c>
      <c r="CI200" s="51">
        <f t="shared" si="41"/>
        <v>221</v>
      </c>
      <c r="CJ200" s="49">
        <f t="shared" si="42"/>
        <v>352000000</v>
      </c>
      <c r="CK200" s="49"/>
      <c r="CL200" s="49">
        <f t="shared" si="43"/>
        <v>352000000</v>
      </c>
      <c r="CM200" s="178"/>
      <c r="CO200" s="55"/>
      <c r="CP200" s="49"/>
      <c r="CQ200" s="49"/>
      <c r="CR200" s="49"/>
      <c r="CS200" s="49"/>
      <c r="CT200" s="49"/>
    </row>
    <row r="201" spans="1:98" s="65" customFormat="1" ht="16.5" customHeight="1" x14ac:dyDescent="0.3">
      <c r="A201" s="67">
        <v>200</v>
      </c>
      <c r="B201" s="65" t="s">
        <v>377</v>
      </c>
      <c r="C201" s="65" t="s">
        <v>1420</v>
      </c>
      <c r="D201" s="78" t="s">
        <v>1421</v>
      </c>
      <c r="E201" s="77">
        <v>120000000</v>
      </c>
      <c r="F201" s="175" t="s">
        <v>1423</v>
      </c>
      <c r="H201" s="73">
        <v>43977</v>
      </c>
      <c r="I201" s="73">
        <v>43977</v>
      </c>
      <c r="J201" s="73">
        <v>44100</v>
      </c>
      <c r="K201" s="80">
        <f t="shared" si="33"/>
        <v>123</v>
      </c>
      <c r="L201" s="76" t="s">
        <v>379</v>
      </c>
      <c r="M201" s="65" t="s">
        <v>378</v>
      </c>
      <c r="N201" s="76" t="s">
        <v>1033</v>
      </c>
      <c r="O201" s="65" t="s">
        <v>376</v>
      </c>
      <c r="Q201" s="65" t="s">
        <v>1427</v>
      </c>
      <c r="R201" s="65" t="s">
        <v>470</v>
      </c>
      <c r="S201" s="65" t="s">
        <v>1031</v>
      </c>
      <c r="T201" s="65" t="s">
        <v>129</v>
      </c>
      <c r="U201" s="65" t="s">
        <v>128</v>
      </c>
      <c r="V201" s="65" t="s">
        <v>127</v>
      </c>
      <c r="W201" s="78" t="s">
        <v>277</v>
      </c>
      <c r="X201" s="78" t="s">
        <v>276</v>
      </c>
      <c r="Y201" s="65" t="s">
        <v>1463</v>
      </c>
      <c r="Z201" s="67">
        <v>509</v>
      </c>
      <c r="AA201" s="75">
        <v>120000000</v>
      </c>
      <c r="AB201" s="73">
        <v>43977</v>
      </c>
      <c r="AC201" s="67">
        <v>484</v>
      </c>
      <c r="AD201" s="73">
        <v>43977</v>
      </c>
      <c r="AE201" s="73">
        <v>43984</v>
      </c>
      <c r="AF201" s="66"/>
      <c r="AG201" s="74"/>
      <c r="AH201" s="73"/>
      <c r="AI201" s="73"/>
      <c r="AJ201" s="58">
        <f t="shared" si="34"/>
        <v>0</v>
      </c>
      <c r="AK201" s="73"/>
      <c r="AL201" s="72"/>
      <c r="AM201" s="71"/>
      <c r="AN201" s="73"/>
      <c r="AO201" s="67"/>
      <c r="AP201" s="70"/>
      <c r="AR201" s="70"/>
      <c r="AS201" s="66"/>
      <c r="AU201" s="68"/>
      <c r="AV201" s="68"/>
      <c r="AW201" s="189">
        <f t="shared" si="35"/>
        <v>0</v>
      </c>
      <c r="AX201" s="68"/>
      <c r="AZ201" s="69"/>
      <c r="BA201" s="68"/>
      <c r="BC201" s="68"/>
      <c r="BE201" s="68"/>
      <c r="BF201" s="66"/>
      <c r="BH201" s="68"/>
      <c r="BI201" s="68"/>
      <c r="BJ201" s="189">
        <f t="shared" si="36"/>
        <v>0</v>
      </c>
      <c r="BK201" s="68"/>
      <c r="BN201" s="68"/>
      <c r="BP201" s="68"/>
      <c r="BR201" s="68"/>
      <c r="BS201" s="66"/>
      <c r="BU201" s="68"/>
      <c r="BV201" s="84"/>
      <c r="BW201" s="189">
        <f t="shared" si="37"/>
        <v>0</v>
      </c>
      <c r="BX201" s="68"/>
      <c r="CA201" s="68"/>
      <c r="CB201" s="66"/>
      <c r="CC201" s="68"/>
      <c r="CE201" s="68"/>
      <c r="CF201" s="51">
        <f t="shared" si="38"/>
        <v>0</v>
      </c>
      <c r="CG201" s="51">
        <f t="shared" si="39"/>
        <v>0</v>
      </c>
      <c r="CH201" s="50">
        <f t="shared" si="40"/>
        <v>44100</v>
      </c>
      <c r="CI201" s="51">
        <f t="shared" si="41"/>
        <v>123</v>
      </c>
      <c r="CJ201" s="49">
        <f t="shared" si="42"/>
        <v>120000000</v>
      </c>
      <c r="CK201" s="66"/>
      <c r="CL201" s="49">
        <f t="shared" si="43"/>
        <v>120000000</v>
      </c>
      <c r="CM201" s="82"/>
      <c r="CP201" s="66"/>
      <c r="CQ201" s="66"/>
      <c r="CR201" s="66"/>
      <c r="CS201" s="66"/>
      <c r="CT201" s="66"/>
    </row>
    <row r="202" spans="1:98" s="65" customFormat="1" ht="16.5" customHeight="1" x14ac:dyDescent="0.3">
      <c r="A202" s="67">
        <v>201</v>
      </c>
      <c r="B202" s="65" t="s">
        <v>235</v>
      </c>
      <c r="C202" s="65" t="s">
        <v>1422</v>
      </c>
      <c r="D202" s="78" t="s">
        <v>98</v>
      </c>
      <c r="E202" s="77">
        <v>7820000</v>
      </c>
      <c r="F202" s="175" t="s">
        <v>1423</v>
      </c>
      <c r="H202" s="73">
        <v>43983</v>
      </c>
      <c r="I202" s="73">
        <v>43986</v>
      </c>
      <c r="J202" s="73">
        <v>44196</v>
      </c>
      <c r="K202" s="80">
        <f t="shared" si="33"/>
        <v>210</v>
      </c>
      <c r="L202" s="76" t="s">
        <v>233</v>
      </c>
      <c r="M202" s="65" t="s">
        <v>232</v>
      </c>
      <c r="N202" s="76" t="s">
        <v>231</v>
      </c>
      <c r="O202" s="65" t="s">
        <v>230</v>
      </c>
      <c r="Q202" s="65" t="s">
        <v>1426</v>
      </c>
      <c r="R202" s="65" t="s">
        <v>228</v>
      </c>
      <c r="S202" s="65" t="s">
        <v>227</v>
      </c>
      <c r="T202" s="65" t="s">
        <v>226</v>
      </c>
      <c r="U202" s="78" t="s">
        <v>128</v>
      </c>
      <c r="V202" s="78" t="s">
        <v>127</v>
      </c>
      <c r="W202" s="65" t="s">
        <v>184</v>
      </c>
      <c r="X202" s="65" t="s">
        <v>183</v>
      </c>
      <c r="Y202" s="65" t="s">
        <v>1425</v>
      </c>
      <c r="Z202" s="67">
        <v>461</v>
      </c>
      <c r="AA202" s="75">
        <v>8080300</v>
      </c>
      <c r="AB202" s="73">
        <v>43950</v>
      </c>
      <c r="AC202" s="67">
        <v>488</v>
      </c>
      <c r="AD202" s="73">
        <v>43983</v>
      </c>
      <c r="AE202" s="73">
        <v>43986</v>
      </c>
      <c r="AF202" s="66"/>
      <c r="AG202" s="74"/>
      <c r="AH202" s="73"/>
      <c r="AI202" s="73"/>
      <c r="AJ202" s="58">
        <f t="shared" si="34"/>
        <v>0</v>
      </c>
      <c r="AK202" s="73"/>
      <c r="AL202" s="72"/>
      <c r="AM202" s="71"/>
      <c r="AN202" s="73"/>
      <c r="AO202" s="67"/>
      <c r="AP202" s="70"/>
      <c r="AR202" s="70"/>
      <c r="AS202" s="66"/>
      <c r="AU202" s="68"/>
      <c r="AV202" s="68"/>
      <c r="AW202" s="189">
        <f t="shared" si="35"/>
        <v>0</v>
      </c>
      <c r="AX202" s="68"/>
      <c r="AZ202" s="69"/>
      <c r="BA202" s="68"/>
      <c r="BC202" s="68"/>
      <c r="BE202" s="68"/>
      <c r="BF202" s="66"/>
      <c r="BH202" s="68"/>
      <c r="BI202" s="68"/>
      <c r="BJ202" s="189">
        <f t="shared" si="36"/>
        <v>0</v>
      </c>
      <c r="BK202" s="68"/>
      <c r="BN202" s="68"/>
      <c r="BP202" s="68"/>
      <c r="BR202" s="68"/>
      <c r="BS202" s="66"/>
      <c r="BU202" s="68"/>
      <c r="BV202" s="84"/>
      <c r="BW202" s="189">
        <f t="shared" si="37"/>
        <v>0</v>
      </c>
      <c r="BX202" s="68"/>
      <c r="CA202" s="68"/>
      <c r="CB202" s="66"/>
      <c r="CC202" s="68"/>
      <c r="CE202" s="68"/>
      <c r="CF202" s="51">
        <f t="shared" si="38"/>
        <v>0</v>
      </c>
      <c r="CG202" s="51">
        <f t="shared" si="39"/>
        <v>0</v>
      </c>
      <c r="CH202" s="50">
        <f t="shared" si="40"/>
        <v>44196</v>
      </c>
      <c r="CI202" s="51">
        <f t="shared" si="41"/>
        <v>210</v>
      </c>
      <c r="CJ202" s="49">
        <f t="shared" si="42"/>
        <v>7820000</v>
      </c>
      <c r="CK202" s="66"/>
      <c r="CL202" s="49">
        <f t="shared" si="43"/>
        <v>7820000</v>
      </c>
      <c r="CM202" s="82"/>
      <c r="CP202" s="66"/>
      <c r="CQ202" s="66"/>
      <c r="CR202" s="66"/>
      <c r="CS202" s="66"/>
      <c r="CT202" s="66"/>
    </row>
    <row r="203" spans="1:98" s="65" customFormat="1" ht="16.5" customHeight="1" x14ac:dyDescent="0.3">
      <c r="A203" s="67">
        <v>202</v>
      </c>
      <c r="B203" s="78" t="s">
        <v>1424</v>
      </c>
      <c r="C203" s="78" t="s">
        <v>861</v>
      </c>
      <c r="D203" s="78" t="s">
        <v>98</v>
      </c>
      <c r="E203" s="75">
        <v>30000000</v>
      </c>
      <c r="F203" s="175" t="s">
        <v>1423</v>
      </c>
      <c r="G203" s="83"/>
      <c r="H203" s="73">
        <v>43994</v>
      </c>
      <c r="I203" s="73">
        <v>43998</v>
      </c>
      <c r="J203" s="73">
        <v>44196</v>
      </c>
      <c r="K203" s="80">
        <f t="shared" si="33"/>
        <v>198</v>
      </c>
      <c r="L203" s="78" t="s">
        <v>860</v>
      </c>
      <c r="M203" s="65" t="s">
        <v>859</v>
      </c>
      <c r="N203" s="78" t="s">
        <v>1424</v>
      </c>
      <c r="O203" s="65" t="s">
        <v>857</v>
      </c>
      <c r="Q203" s="65" t="s">
        <v>1464</v>
      </c>
      <c r="R203" s="65" t="s">
        <v>193</v>
      </c>
      <c r="S203" s="65" t="s">
        <v>1465</v>
      </c>
      <c r="T203" s="65" t="s">
        <v>88</v>
      </c>
      <c r="U203" s="78" t="s">
        <v>87</v>
      </c>
      <c r="V203" s="78" t="s">
        <v>86</v>
      </c>
      <c r="W203" s="65" t="s">
        <v>85</v>
      </c>
      <c r="X203" s="65" t="s">
        <v>84</v>
      </c>
      <c r="Y203" s="65" t="s">
        <v>1466</v>
      </c>
      <c r="Z203" s="67"/>
      <c r="AA203" s="75"/>
      <c r="AB203" s="73"/>
      <c r="AC203" s="67"/>
      <c r="AD203" s="73"/>
      <c r="AE203" s="73"/>
      <c r="AF203" s="66"/>
      <c r="AG203" s="74"/>
      <c r="AH203" s="179"/>
      <c r="AI203" s="179"/>
      <c r="AJ203" s="58">
        <f t="shared" si="34"/>
        <v>0</v>
      </c>
      <c r="AK203" s="73"/>
      <c r="AL203" s="72"/>
      <c r="AM203" s="71"/>
      <c r="AN203" s="73"/>
      <c r="AO203" s="67"/>
      <c r="AP203" s="68"/>
      <c r="AQ203" s="93"/>
      <c r="AR203" s="68"/>
      <c r="AS203" s="66"/>
      <c r="AU203" s="68"/>
      <c r="AV203" s="68"/>
      <c r="AW203" s="189">
        <f t="shared" si="35"/>
        <v>0</v>
      </c>
      <c r="AX203" s="68"/>
      <c r="AZ203" s="69"/>
      <c r="BA203" s="68"/>
      <c r="BC203" s="68"/>
      <c r="BE203" s="68"/>
      <c r="BF203" s="66"/>
      <c r="BH203" s="68"/>
      <c r="BI203" s="68"/>
      <c r="BJ203" s="189">
        <f t="shared" si="36"/>
        <v>0</v>
      </c>
      <c r="BK203" s="68"/>
      <c r="BN203" s="68"/>
      <c r="BP203" s="68"/>
      <c r="BR203" s="68"/>
      <c r="BS203" s="66"/>
      <c r="BU203" s="68"/>
      <c r="BV203" s="84"/>
      <c r="BW203" s="189">
        <f t="shared" si="37"/>
        <v>0</v>
      </c>
      <c r="BX203" s="68"/>
      <c r="CA203" s="68"/>
      <c r="CB203" s="66"/>
      <c r="CC203" s="68"/>
      <c r="CE203" s="68"/>
      <c r="CF203" s="51">
        <f t="shared" si="38"/>
        <v>0</v>
      </c>
      <c r="CG203" s="51">
        <f t="shared" si="39"/>
        <v>0</v>
      </c>
      <c r="CH203" s="50">
        <f t="shared" si="40"/>
        <v>44196</v>
      </c>
      <c r="CI203" s="51">
        <f t="shared" si="41"/>
        <v>198</v>
      </c>
      <c r="CJ203" s="49">
        <f t="shared" si="42"/>
        <v>30000000</v>
      </c>
      <c r="CK203" s="66"/>
      <c r="CL203" s="49">
        <f t="shared" si="43"/>
        <v>30000000</v>
      </c>
      <c r="CM203" s="82"/>
      <c r="CP203" s="66"/>
      <c r="CQ203" s="66"/>
      <c r="CR203" s="66"/>
      <c r="CS203" s="66"/>
      <c r="CT203" s="66"/>
    </row>
    <row r="204" spans="1:98" s="48" customFormat="1" ht="16.5" customHeight="1" x14ac:dyDescent="0.3">
      <c r="A204" s="55">
        <v>203</v>
      </c>
      <c r="B204" s="61" t="s">
        <v>1467</v>
      </c>
      <c r="C204" s="61" t="s">
        <v>1218</v>
      </c>
      <c r="D204" s="61" t="s">
        <v>1468</v>
      </c>
      <c r="E204" s="64">
        <v>29374080</v>
      </c>
      <c r="F204" s="175" t="s">
        <v>1423</v>
      </c>
      <c r="G204" s="63"/>
      <c r="H204" s="57">
        <v>44012</v>
      </c>
      <c r="I204" s="57">
        <v>44012</v>
      </c>
      <c r="J204" s="57">
        <v>44196</v>
      </c>
      <c r="K204" s="62">
        <f t="shared" si="33"/>
        <v>184</v>
      </c>
      <c r="L204" s="61" t="s">
        <v>1467</v>
      </c>
      <c r="M204" s="48" t="s">
        <v>1469</v>
      </c>
      <c r="N204" s="61" t="s">
        <v>1467</v>
      </c>
      <c r="O204" s="48" t="s">
        <v>1470</v>
      </c>
      <c r="Q204" s="48" t="s">
        <v>1471</v>
      </c>
      <c r="R204" s="48" t="s">
        <v>470</v>
      </c>
      <c r="S204" s="48" t="s">
        <v>1472</v>
      </c>
      <c r="T204" s="48" t="s">
        <v>129</v>
      </c>
      <c r="U204" s="61" t="s">
        <v>1473</v>
      </c>
      <c r="V204" s="61" t="s">
        <v>53</v>
      </c>
      <c r="Y204" s="61" t="s">
        <v>1474</v>
      </c>
      <c r="Z204" s="55">
        <v>568</v>
      </c>
      <c r="AA204" s="60">
        <v>29374080</v>
      </c>
      <c r="AB204" s="57">
        <v>44012</v>
      </c>
      <c r="AC204" s="55">
        <v>529</v>
      </c>
      <c r="AD204" s="57">
        <v>44012</v>
      </c>
      <c r="AE204" s="57">
        <v>44014</v>
      </c>
      <c r="AF204" s="49">
        <v>0</v>
      </c>
      <c r="AG204" s="59"/>
      <c r="AH204" s="57"/>
      <c r="AI204" s="57"/>
      <c r="AJ204" s="58">
        <f t="shared" si="34"/>
        <v>0</v>
      </c>
      <c r="AK204" s="57">
        <v>44047</v>
      </c>
      <c r="AL204" s="56"/>
      <c r="AM204" s="49"/>
      <c r="AN204" s="57"/>
      <c r="AO204" s="55"/>
      <c r="AP204" s="54"/>
      <c r="AQ204" s="48" t="s">
        <v>1543</v>
      </c>
      <c r="AR204" s="54" t="s">
        <v>14</v>
      </c>
      <c r="AS204" s="49"/>
      <c r="AU204" s="52"/>
      <c r="AV204" s="52"/>
      <c r="AW204" s="189">
        <f t="shared" si="35"/>
        <v>0</v>
      </c>
      <c r="AX204" s="52"/>
      <c r="AZ204" s="53"/>
      <c r="BA204" s="52"/>
      <c r="BC204" s="52"/>
      <c r="BE204" s="52"/>
      <c r="BF204" s="49"/>
      <c r="BH204" s="52"/>
      <c r="BI204" s="52"/>
      <c r="BJ204" s="189">
        <f t="shared" si="36"/>
        <v>0</v>
      </c>
      <c r="BK204" s="52"/>
      <c r="BN204" s="52"/>
      <c r="BP204" s="52"/>
      <c r="BR204" s="52"/>
      <c r="BS204" s="49"/>
      <c r="BU204" s="52"/>
      <c r="BV204" s="176"/>
      <c r="BW204" s="189">
        <f t="shared" si="37"/>
        <v>0</v>
      </c>
      <c r="BX204" s="52"/>
      <c r="CA204" s="52"/>
      <c r="CB204" s="49"/>
      <c r="CC204" s="52"/>
      <c r="CE204" s="52"/>
      <c r="CF204" s="51">
        <f t="shared" si="38"/>
        <v>0</v>
      </c>
      <c r="CG204" s="51">
        <f t="shared" si="39"/>
        <v>0</v>
      </c>
      <c r="CH204" s="50">
        <f t="shared" si="40"/>
        <v>44196</v>
      </c>
      <c r="CI204" s="51">
        <f t="shared" si="41"/>
        <v>184</v>
      </c>
      <c r="CJ204" s="49">
        <f t="shared" si="42"/>
        <v>29374080</v>
      </c>
      <c r="CK204" s="49"/>
      <c r="CL204" s="49">
        <f t="shared" si="43"/>
        <v>29374080</v>
      </c>
      <c r="CM204" s="178"/>
      <c r="CO204" s="55"/>
      <c r="CP204" s="49"/>
      <c r="CQ204" s="49"/>
      <c r="CR204" s="49"/>
      <c r="CS204" s="49"/>
      <c r="CT204" s="49"/>
    </row>
    <row r="205" spans="1:98" s="48" customFormat="1" ht="16.5" customHeight="1" x14ac:dyDescent="0.3">
      <c r="A205" s="55">
        <v>204</v>
      </c>
      <c r="B205" s="61" t="s">
        <v>401</v>
      </c>
      <c r="C205" s="61" t="s">
        <v>406</v>
      </c>
      <c r="D205" s="61" t="s">
        <v>1475</v>
      </c>
      <c r="E205" s="64">
        <v>76913028</v>
      </c>
      <c r="F205" s="175" t="s">
        <v>1423</v>
      </c>
      <c r="G205" s="63"/>
      <c r="H205" s="57">
        <v>44013</v>
      </c>
      <c r="I205" s="57">
        <v>44013</v>
      </c>
      <c r="J205" s="57">
        <v>44043</v>
      </c>
      <c r="K205" s="62">
        <f t="shared" si="33"/>
        <v>30</v>
      </c>
      <c r="L205" s="61" t="s">
        <v>403</v>
      </c>
      <c r="M205" s="48" t="s">
        <v>402</v>
      </c>
      <c r="N205" s="61" t="s">
        <v>401</v>
      </c>
      <c r="O205" s="48" t="s">
        <v>400</v>
      </c>
      <c r="Q205" s="48" t="s">
        <v>1476</v>
      </c>
      <c r="R205" s="48" t="s">
        <v>398</v>
      </c>
      <c r="S205" s="48" t="s">
        <v>1477</v>
      </c>
      <c r="T205" s="48" t="s">
        <v>129</v>
      </c>
      <c r="U205" s="61" t="s">
        <v>128</v>
      </c>
      <c r="V205" s="61" t="s">
        <v>127</v>
      </c>
      <c r="Y205" s="61" t="s">
        <v>1478</v>
      </c>
      <c r="Z205" s="55">
        <v>571</v>
      </c>
      <c r="AA205" s="64">
        <v>76913028</v>
      </c>
      <c r="AB205" s="57">
        <v>44012</v>
      </c>
      <c r="AC205" s="55">
        <v>537</v>
      </c>
      <c r="AD205" s="57">
        <v>44013</v>
      </c>
      <c r="AE205" s="57">
        <v>44019</v>
      </c>
      <c r="AF205" s="49"/>
      <c r="AG205" s="59"/>
      <c r="AH205" s="57"/>
      <c r="AI205" s="57"/>
      <c r="AJ205" s="58">
        <f t="shared" si="34"/>
        <v>0</v>
      </c>
      <c r="AK205" s="57"/>
      <c r="AL205" s="56"/>
      <c r="AM205" s="49"/>
      <c r="AN205" s="57"/>
      <c r="AO205" s="55"/>
      <c r="AP205" s="54"/>
      <c r="AR205" s="54"/>
      <c r="AS205" s="49"/>
      <c r="AU205" s="52"/>
      <c r="AV205" s="52"/>
      <c r="AW205" s="189">
        <f t="shared" si="35"/>
        <v>0</v>
      </c>
      <c r="AX205" s="52"/>
      <c r="AZ205" s="53"/>
      <c r="BA205" s="52"/>
      <c r="BC205" s="52"/>
      <c r="BE205" s="52"/>
      <c r="BF205" s="49"/>
      <c r="BH205" s="52"/>
      <c r="BI205" s="52"/>
      <c r="BJ205" s="189">
        <f t="shared" si="36"/>
        <v>0</v>
      </c>
      <c r="BK205" s="52"/>
      <c r="BN205" s="52"/>
      <c r="BP205" s="52"/>
      <c r="BR205" s="52"/>
      <c r="BS205" s="49"/>
      <c r="BU205" s="52"/>
      <c r="BV205" s="176"/>
      <c r="BW205" s="189">
        <f t="shared" si="37"/>
        <v>0</v>
      </c>
      <c r="BX205" s="52"/>
      <c r="CA205" s="52"/>
      <c r="CB205" s="49"/>
      <c r="CC205" s="52"/>
      <c r="CE205" s="52"/>
      <c r="CF205" s="51">
        <f t="shared" si="38"/>
        <v>0</v>
      </c>
      <c r="CG205" s="51">
        <f t="shared" si="39"/>
        <v>0</v>
      </c>
      <c r="CH205" s="50">
        <f t="shared" si="40"/>
        <v>44043</v>
      </c>
      <c r="CI205" s="51">
        <f t="shared" si="41"/>
        <v>30</v>
      </c>
      <c r="CJ205" s="49">
        <f t="shared" si="42"/>
        <v>76913028</v>
      </c>
      <c r="CK205" s="49"/>
      <c r="CL205" s="49">
        <f t="shared" si="43"/>
        <v>76913028</v>
      </c>
      <c r="CM205" s="178"/>
      <c r="CO205" s="55"/>
      <c r="CP205" s="49"/>
      <c r="CQ205" s="49"/>
      <c r="CR205" s="49"/>
      <c r="CS205" s="49"/>
      <c r="CT205" s="49"/>
    </row>
    <row r="206" spans="1:98" s="65" customFormat="1" ht="16.5" customHeight="1" x14ac:dyDescent="0.3">
      <c r="A206" s="67">
        <v>205</v>
      </c>
      <c r="B206" s="78" t="s">
        <v>392</v>
      </c>
      <c r="C206" s="78" t="s">
        <v>1479</v>
      </c>
      <c r="D206" s="78" t="s">
        <v>1480</v>
      </c>
      <c r="E206" s="75">
        <v>40729347</v>
      </c>
      <c r="F206" s="175" t="s">
        <v>1423</v>
      </c>
      <c r="G206" s="83"/>
      <c r="H206" s="73">
        <v>44013</v>
      </c>
      <c r="I206" s="73">
        <v>44013</v>
      </c>
      <c r="J206" s="73">
        <v>44043</v>
      </c>
      <c r="K206" s="62">
        <f t="shared" si="33"/>
        <v>30</v>
      </c>
      <c r="L206" s="78" t="s">
        <v>394</v>
      </c>
      <c r="M206" s="65" t="s">
        <v>393</v>
      </c>
      <c r="N206" s="78" t="s">
        <v>392</v>
      </c>
      <c r="O206" s="65" t="s">
        <v>391</v>
      </c>
      <c r="Q206" s="65" t="s">
        <v>1481</v>
      </c>
      <c r="R206" s="65" t="s">
        <v>1482</v>
      </c>
      <c r="S206" s="65" t="s">
        <v>1094</v>
      </c>
      <c r="T206" s="65" t="s">
        <v>129</v>
      </c>
      <c r="U206" s="78" t="s">
        <v>128</v>
      </c>
      <c r="V206" s="78" t="s">
        <v>127</v>
      </c>
      <c r="Y206" s="65" t="s">
        <v>1483</v>
      </c>
      <c r="Z206" s="67">
        <v>573</v>
      </c>
      <c r="AA206" s="75">
        <v>40729347</v>
      </c>
      <c r="AB206" s="73">
        <v>44012</v>
      </c>
      <c r="AC206" s="67">
        <v>560</v>
      </c>
      <c r="AD206" s="73">
        <v>44013</v>
      </c>
      <c r="AE206" s="73">
        <v>44020</v>
      </c>
      <c r="AF206" s="66"/>
      <c r="AG206" s="74"/>
      <c r="AH206" s="179"/>
      <c r="AI206" s="179"/>
      <c r="AJ206" s="58">
        <f t="shared" si="34"/>
        <v>0</v>
      </c>
      <c r="AK206" s="73"/>
      <c r="AL206" s="72"/>
      <c r="AM206" s="71"/>
      <c r="AN206" s="73"/>
      <c r="AO206" s="67"/>
      <c r="AP206" s="68"/>
      <c r="AQ206" s="93"/>
      <c r="AR206" s="68"/>
      <c r="AS206" s="66"/>
      <c r="AU206" s="68"/>
      <c r="AV206" s="68"/>
      <c r="AW206" s="189">
        <f t="shared" si="35"/>
        <v>0</v>
      </c>
      <c r="AX206" s="68"/>
      <c r="AZ206" s="69"/>
      <c r="BA206" s="68"/>
      <c r="BC206" s="68"/>
      <c r="BE206" s="68"/>
      <c r="BF206" s="66"/>
      <c r="BH206" s="68"/>
      <c r="BI206" s="68"/>
      <c r="BJ206" s="189">
        <f t="shared" si="36"/>
        <v>0</v>
      </c>
      <c r="BK206" s="68"/>
      <c r="BN206" s="68"/>
      <c r="BP206" s="68"/>
      <c r="BR206" s="68"/>
      <c r="BS206" s="66"/>
      <c r="BU206" s="68"/>
      <c r="BV206" s="84"/>
      <c r="BW206" s="189">
        <f t="shared" si="37"/>
        <v>0</v>
      </c>
      <c r="BX206" s="68"/>
      <c r="CA206" s="68"/>
      <c r="CB206" s="66"/>
      <c r="CC206" s="68"/>
      <c r="CE206" s="68"/>
      <c r="CF206" s="51">
        <f t="shared" si="38"/>
        <v>0</v>
      </c>
      <c r="CG206" s="51">
        <f t="shared" si="39"/>
        <v>0</v>
      </c>
      <c r="CH206" s="50">
        <f t="shared" si="40"/>
        <v>44043</v>
      </c>
      <c r="CI206" s="51">
        <f t="shared" si="41"/>
        <v>30</v>
      </c>
      <c r="CJ206" s="49">
        <f t="shared" si="42"/>
        <v>40729347</v>
      </c>
      <c r="CK206" s="66"/>
      <c r="CL206" s="49">
        <f t="shared" si="43"/>
        <v>40729347</v>
      </c>
      <c r="CM206" s="82"/>
      <c r="CP206" s="66"/>
      <c r="CQ206" s="66"/>
      <c r="CR206" s="66"/>
      <c r="CS206" s="66"/>
      <c r="CT206" s="66"/>
    </row>
    <row r="207" spans="1:98" s="65" customFormat="1" ht="16.5" customHeight="1" x14ac:dyDescent="0.3">
      <c r="A207" s="67">
        <v>206</v>
      </c>
      <c r="B207" s="78" t="s">
        <v>352</v>
      </c>
      <c r="C207" s="78" t="s">
        <v>1484</v>
      </c>
      <c r="D207" s="78" t="s">
        <v>1485</v>
      </c>
      <c r="E207" s="75">
        <v>20662900</v>
      </c>
      <c r="F207" s="175" t="s">
        <v>1423</v>
      </c>
      <c r="G207" s="83"/>
      <c r="H207" s="73">
        <v>44013</v>
      </c>
      <c r="I207" s="73">
        <v>44013</v>
      </c>
      <c r="J207" s="73">
        <v>44043</v>
      </c>
      <c r="K207" s="62">
        <f t="shared" si="33"/>
        <v>30</v>
      </c>
      <c r="L207" s="78" t="s">
        <v>282</v>
      </c>
      <c r="M207" s="65" t="s">
        <v>281</v>
      </c>
      <c r="N207" s="78" t="s">
        <v>352</v>
      </c>
      <c r="O207" s="65" t="s">
        <v>116</v>
      </c>
      <c r="Q207" s="65" t="s">
        <v>1486</v>
      </c>
      <c r="R207" s="65" t="s">
        <v>228</v>
      </c>
      <c r="S207" s="65" t="s">
        <v>1183</v>
      </c>
      <c r="T207" s="65" t="s">
        <v>129</v>
      </c>
      <c r="U207" s="78" t="s">
        <v>128</v>
      </c>
      <c r="V207" s="78" t="s">
        <v>127</v>
      </c>
      <c r="Y207" s="65" t="s">
        <v>1483</v>
      </c>
      <c r="Z207" s="67">
        <v>572</v>
      </c>
      <c r="AA207" s="75">
        <v>20662900</v>
      </c>
      <c r="AB207" s="73">
        <v>44012</v>
      </c>
      <c r="AC207" s="67">
        <v>559</v>
      </c>
      <c r="AD207" s="73">
        <v>44013</v>
      </c>
      <c r="AE207" s="73">
        <v>44028</v>
      </c>
      <c r="AF207" s="66"/>
      <c r="AG207" s="74"/>
      <c r="AH207" s="179"/>
      <c r="AI207" s="179"/>
      <c r="AJ207" s="58">
        <f t="shared" si="34"/>
        <v>0</v>
      </c>
      <c r="AK207" s="73"/>
      <c r="AL207" s="72"/>
      <c r="AM207" s="71"/>
      <c r="AN207" s="73"/>
      <c r="AO207" s="67"/>
      <c r="AP207" s="68"/>
      <c r="AQ207" s="93"/>
      <c r="AR207" s="68"/>
      <c r="AS207" s="66"/>
      <c r="AU207" s="68"/>
      <c r="AV207" s="68"/>
      <c r="AW207" s="189">
        <f t="shared" si="35"/>
        <v>0</v>
      </c>
      <c r="AX207" s="68"/>
      <c r="AZ207" s="69"/>
      <c r="BA207" s="68"/>
      <c r="BC207" s="68"/>
      <c r="BE207" s="68"/>
      <c r="BF207" s="66"/>
      <c r="BH207" s="68"/>
      <c r="BI207" s="68"/>
      <c r="BJ207" s="189">
        <f t="shared" si="36"/>
        <v>0</v>
      </c>
      <c r="BK207" s="68"/>
      <c r="BN207" s="68"/>
      <c r="BP207" s="68"/>
      <c r="BR207" s="68"/>
      <c r="BS207" s="66"/>
      <c r="BU207" s="68"/>
      <c r="BV207" s="84"/>
      <c r="BW207" s="189">
        <f t="shared" si="37"/>
        <v>0</v>
      </c>
      <c r="BX207" s="68"/>
      <c r="CA207" s="68"/>
      <c r="CB207" s="66"/>
      <c r="CC207" s="68"/>
      <c r="CE207" s="68"/>
      <c r="CF207" s="51">
        <f t="shared" si="38"/>
        <v>0</v>
      </c>
      <c r="CG207" s="51">
        <f t="shared" si="39"/>
        <v>0</v>
      </c>
      <c r="CH207" s="50">
        <f t="shared" si="40"/>
        <v>44043</v>
      </c>
      <c r="CI207" s="51">
        <f t="shared" si="41"/>
        <v>30</v>
      </c>
      <c r="CJ207" s="49">
        <f t="shared" si="42"/>
        <v>20662900</v>
      </c>
      <c r="CK207" s="66"/>
      <c r="CL207" s="49">
        <f t="shared" si="43"/>
        <v>20662900</v>
      </c>
      <c r="CM207" s="82"/>
      <c r="CP207" s="66"/>
      <c r="CQ207" s="66"/>
      <c r="CR207" s="66"/>
      <c r="CS207" s="66"/>
      <c r="CT207" s="66"/>
    </row>
    <row r="208" spans="1:98" s="65" customFormat="1" ht="16.5" customHeight="1" x14ac:dyDescent="0.3">
      <c r="A208" s="67">
        <v>207</v>
      </c>
      <c r="B208" s="78" t="s">
        <v>352</v>
      </c>
      <c r="C208" s="78" t="s">
        <v>1487</v>
      </c>
      <c r="D208" s="78" t="s">
        <v>1485</v>
      </c>
      <c r="E208" s="75">
        <v>129798930</v>
      </c>
      <c r="F208" s="175" t="s">
        <v>1423</v>
      </c>
      <c r="G208" s="83"/>
      <c r="H208" s="73">
        <v>44013</v>
      </c>
      <c r="I208" s="73">
        <v>44013</v>
      </c>
      <c r="J208" s="73">
        <v>44043</v>
      </c>
      <c r="K208" s="62">
        <f t="shared" si="33"/>
        <v>30</v>
      </c>
      <c r="L208" s="78" t="s">
        <v>282</v>
      </c>
      <c r="M208" s="65" t="s">
        <v>281</v>
      </c>
      <c r="N208" s="78" t="s">
        <v>352</v>
      </c>
      <c r="O208" s="65" t="s">
        <v>116</v>
      </c>
      <c r="Q208" s="65" t="s">
        <v>1488</v>
      </c>
      <c r="R208" s="65" t="s">
        <v>279</v>
      </c>
      <c r="S208" s="65" t="s">
        <v>1183</v>
      </c>
      <c r="T208" s="65" t="s">
        <v>129</v>
      </c>
      <c r="U208" s="78" t="s">
        <v>128</v>
      </c>
      <c r="V208" s="78" t="s">
        <v>127</v>
      </c>
      <c r="Y208" s="65" t="s">
        <v>1483</v>
      </c>
      <c r="Z208" s="67">
        <v>569</v>
      </c>
      <c r="AA208" s="75">
        <v>129798930</v>
      </c>
      <c r="AB208" s="73">
        <v>44012</v>
      </c>
      <c r="AC208" s="67">
        <v>558</v>
      </c>
      <c r="AD208" s="73">
        <v>44013</v>
      </c>
      <c r="AE208" s="73">
        <v>44028</v>
      </c>
      <c r="AF208" s="66"/>
      <c r="AG208" s="74"/>
      <c r="AH208" s="179"/>
      <c r="AI208" s="179"/>
      <c r="AJ208" s="58">
        <f t="shared" si="34"/>
        <v>0</v>
      </c>
      <c r="AK208" s="73"/>
      <c r="AL208" s="72"/>
      <c r="AM208" s="71"/>
      <c r="AN208" s="73"/>
      <c r="AO208" s="67"/>
      <c r="AP208" s="68"/>
      <c r="AQ208" s="93"/>
      <c r="AR208" s="68"/>
      <c r="AS208" s="66"/>
      <c r="AU208" s="68"/>
      <c r="AV208" s="68"/>
      <c r="AW208" s="189">
        <f t="shared" si="35"/>
        <v>0</v>
      </c>
      <c r="AX208" s="68"/>
      <c r="AZ208" s="69"/>
      <c r="BA208" s="68"/>
      <c r="BC208" s="68"/>
      <c r="BE208" s="68"/>
      <c r="BF208" s="66"/>
      <c r="BH208" s="68"/>
      <c r="BI208" s="68"/>
      <c r="BJ208" s="189">
        <f t="shared" si="36"/>
        <v>0</v>
      </c>
      <c r="BK208" s="68"/>
      <c r="BN208" s="68"/>
      <c r="BP208" s="68"/>
      <c r="BR208" s="68"/>
      <c r="BS208" s="66"/>
      <c r="BU208" s="68"/>
      <c r="BV208" s="84"/>
      <c r="BW208" s="189">
        <f t="shared" si="37"/>
        <v>0</v>
      </c>
      <c r="BX208" s="68"/>
      <c r="CA208" s="68"/>
      <c r="CB208" s="66"/>
      <c r="CC208" s="68"/>
      <c r="CE208" s="68"/>
      <c r="CF208" s="51">
        <f t="shared" si="38"/>
        <v>0</v>
      </c>
      <c r="CG208" s="51">
        <f t="shared" si="39"/>
        <v>0</v>
      </c>
      <c r="CH208" s="50">
        <f t="shared" si="40"/>
        <v>44043</v>
      </c>
      <c r="CI208" s="51">
        <f t="shared" si="41"/>
        <v>30</v>
      </c>
      <c r="CJ208" s="49">
        <f t="shared" si="42"/>
        <v>129798930</v>
      </c>
      <c r="CK208" s="66"/>
      <c r="CL208" s="49">
        <f t="shared" si="43"/>
        <v>129798930</v>
      </c>
      <c r="CM208" s="82"/>
      <c r="CP208" s="66"/>
      <c r="CQ208" s="66"/>
      <c r="CR208" s="66"/>
      <c r="CS208" s="66"/>
      <c r="CT208" s="66"/>
    </row>
    <row r="209" spans="1:107" s="48" customFormat="1" ht="16.5" customHeight="1" x14ac:dyDescent="0.3">
      <c r="A209" s="55">
        <v>208</v>
      </c>
      <c r="B209" s="61" t="s">
        <v>352</v>
      </c>
      <c r="C209" s="61" t="s">
        <v>1489</v>
      </c>
      <c r="D209" s="61" t="s">
        <v>1490</v>
      </c>
      <c r="E209" s="64">
        <v>105892721</v>
      </c>
      <c r="F209" s="175" t="s">
        <v>1423</v>
      </c>
      <c r="G209" s="63"/>
      <c r="H209" s="57">
        <v>44013</v>
      </c>
      <c r="I209" s="57">
        <v>44013</v>
      </c>
      <c r="J209" s="57">
        <v>44043</v>
      </c>
      <c r="K209" s="62">
        <f t="shared" si="33"/>
        <v>30</v>
      </c>
      <c r="L209" s="61" t="s">
        <v>282</v>
      </c>
      <c r="M209" s="48" t="s">
        <v>281</v>
      </c>
      <c r="N209" s="61" t="s">
        <v>117</v>
      </c>
      <c r="O209" s="48" t="s">
        <v>116</v>
      </c>
      <c r="Q209" s="48" t="s">
        <v>1115</v>
      </c>
      <c r="R209" s="48" t="s">
        <v>279</v>
      </c>
      <c r="S209" s="48" t="s">
        <v>113</v>
      </c>
      <c r="T209" s="48" t="s">
        <v>129</v>
      </c>
      <c r="U209" s="61" t="s">
        <v>128</v>
      </c>
      <c r="V209" s="61" t="s">
        <v>127</v>
      </c>
      <c r="Y209" s="61" t="s">
        <v>1491</v>
      </c>
      <c r="Z209" s="55">
        <v>570</v>
      </c>
      <c r="AA209" s="60">
        <v>105892721</v>
      </c>
      <c r="AB209" s="57">
        <v>44012</v>
      </c>
      <c r="AC209" s="55">
        <v>550</v>
      </c>
      <c r="AD209" s="57">
        <v>44013</v>
      </c>
      <c r="AE209" s="57">
        <v>44029</v>
      </c>
      <c r="AF209" s="49"/>
      <c r="AG209" s="59"/>
      <c r="AH209" s="57"/>
      <c r="AI209" s="57"/>
      <c r="AJ209" s="58">
        <f t="shared" si="34"/>
        <v>0</v>
      </c>
      <c r="AK209" s="57"/>
      <c r="AL209" s="56"/>
      <c r="AM209" s="49"/>
      <c r="AN209" s="57"/>
      <c r="AO209" s="55"/>
      <c r="AP209" s="54"/>
      <c r="AR209" s="54"/>
      <c r="AS209" s="49"/>
      <c r="AU209" s="52"/>
      <c r="AV209" s="52"/>
      <c r="AW209" s="189">
        <f t="shared" si="35"/>
        <v>0</v>
      </c>
      <c r="AX209" s="52"/>
      <c r="AZ209" s="53"/>
      <c r="BA209" s="52"/>
      <c r="BC209" s="52"/>
      <c r="BE209" s="52"/>
      <c r="BF209" s="49"/>
      <c r="BH209" s="52"/>
      <c r="BI209" s="52"/>
      <c r="BJ209" s="189">
        <f t="shared" si="36"/>
        <v>0</v>
      </c>
      <c r="BK209" s="52"/>
      <c r="BN209" s="52"/>
      <c r="BP209" s="52"/>
      <c r="BR209" s="52"/>
      <c r="BS209" s="49"/>
      <c r="BU209" s="52"/>
      <c r="BV209" s="176"/>
      <c r="BW209" s="189">
        <f t="shared" si="37"/>
        <v>0</v>
      </c>
      <c r="BX209" s="52"/>
      <c r="CA209" s="52"/>
      <c r="CB209" s="49"/>
      <c r="CC209" s="52"/>
      <c r="CE209" s="52"/>
      <c r="CF209" s="51">
        <f t="shared" si="38"/>
        <v>0</v>
      </c>
      <c r="CG209" s="51">
        <f t="shared" si="39"/>
        <v>0</v>
      </c>
      <c r="CH209" s="50">
        <f t="shared" si="40"/>
        <v>44043</v>
      </c>
      <c r="CI209" s="51">
        <f t="shared" si="41"/>
        <v>30</v>
      </c>
      <c r="CJ209" s="49">
        <f t="shared" si="42"/>
        <v>105892721</v>
      </c>
      <c r="CK209" s="49"/>
      <c r="CL209" s="49">
        <f t="shared" si="43"/>
        <v>105892721</v>
      </c>
      <c r="CM209" s="178"/>
      <c r="CO209" s="55"/>
      <c r="CP209" s="49"/>
      <c r="CQ209" s="49"/>
      <c r="CR209" s="49"/>
      <c r="CS209" s="49"/>
      <c r="CT209" s="49"/>
    </row>
    <row r="210" spans="1:107" s="65" customFormat="1" ht="16.5" customHeight="1" x14ac:dyDescent="0.3">
      <c r="A210" s="67">
        <v>209</v>
      </c>
      <c r="B210" s="78" t="s">
        <v>1500</v>
      </c>
      <c r="C210" s="78" t="s">
        <v>1501</v>
      </c>
      <c r="D210" s="78" t="s">
        <v>1502</v>
      </c>
      <c r="E210" s="75">
        <v>31800000</v>
      </c>
      <c r="F210" s="175" t="s">
        <v>1423</v>
      </c>
      <c r="G210" s="83"/>
      <c r="H210" s="73">
        <v>44013</v>
      </c>
      <c r="I210" s="73">
        <v>44013</v>
      </c>
      <c r="J210" s="73">
        <v>44196</v>
      </c>
      <c r="K210" s="62">
        <f t="shared" si="33"/>
        <v>183</v>
      </c>
      <c r="L210" s="78" t="s">
        <v>1500</v>
      </c>
      <c r="M210" s="65" t="s">
        <v>1503</v>
      </c>
      <c r="N210" s="78" t="s">
        <v>1500</v>
      </c>
      <c r="O210" s="65" t="s">
        <v>1504</v>
      </c>
      <c r="Q210" s="65" t="s">
        <v>1505</v>
      </c>
      <c r="R210" s="65" t="s">
        <v>1506</v>
      </c>
      <c r="S210" s="65" t="s">
        <v>1507</v>
      </c>
      <c r="T210" s="65" t="s">
        <v>129</v>
      </c>
      <c r="U210" s="78" t="s">
        <v>128</v>
      </c>
      <c r="V210" s="78" t="s">
        <v>127</v>
      </c>
      <c r="Y210" s="65" t="s">
        <v>1483</v>
      </c>
      <c r="Z210" s="67">
        <v>585</v>
      </c>
      <c r="AA210" s="75">
        <v>31800000</v>
      </c>
      <c r="AB210" s="73">
        <v>44013</v>
      </c>
      <c r="AC210" s="67">
        <v>557</v>
      </c>
      <c r="AD210" s="73">
        <v>44013</v>
      </c>
      <c r="AE210" s="73">
        <v>44025</v>
      </c>
      <c r="AF210" s="66"/>
      <c r="AG210" s="74"/>
      <c r="AH210" s="179"/>
      <c r="AI210" s="179"/>
      <c r="AJ210" s="58">
        <f t="shared" si="34"/>
        <v>0</v>
      </c>
      <c r="AK210" s="73"/>
      <c r="AL210" s="72"/>
      <c r="AM210" s="71"/>
      <c r="AN210" s="73"/>
      <c r="AO210" s="67"/>
      <c r="AP210" s="68"/>
      <c r="AQ210" s="93"/>
      <c r="AR210" s="68"/>
      <c r="AS210" s="66"/>
      <c r="AU210" s="68"/>
      <c r="AV210" s="68"/>
      <c r="AW210" s="189">
        <f t="shared" si="35"/>
        <v>0</v>
      </c>
      <c r="AX210" s="68"/>
      <c r="AZ210" s="69"/>
      <c r="BA210" s="68"/>
      <c r="BC210" s="68"/>
      <c r="BE210" s="68"/>
      <c r="BF210" s="66"/>
      <c r="BH210" s="68"/>
      <c r="BI210" s="68"/>
      <c r="BJ210" s="189">
        <f t="shared" si="36"/>
        <v>0</v>
      </c>
      <c r="BK210" s="68"/>
      <c r="BN210" s="68"/>
      <c r="BP210" s="68"/>
      <c r="BR210" s="68"/>
      <c r="BS210" s="66"/>
      <c r="BU210" s="68"/>
      <c r="BV210" s="84"/>
      <c r="BW210" s="189">
        <f t="shared" si="37"/>
        <v>0</v>
      </c>
      <c r="BX210" s="68"/>
      <c r="CA210" s="68"/>
      <c r="CB210" s="66"/>
      <c r="CC210" s="68"/>
      <c r="CE210" s="68"/>
      <c r="CF210" s="51">
        <f t="shared" si="38"/>
        <v>0</v>
      </c>
      <c r="CG210" s="51">
        <f t="shared" si="39"/>
        <v>0</v>
      </c>
      <c r="CH210" s="50">
        <f t="shared" si="40"/>
        <v>44196</v>
      </c>
      <c r="CI210" s="51">
        <f t="shared" si="41"/>
        <v>183</v>
      </c>
      <c r="CJ210" s="49">
        <f t="shared" si="42"/>
        <v>31800000</v>
      </c>
      <c r="CK210" s="66"/>
      <c r="CL210" s="49">
        <f t="shared" si="43"/>
        <v>31800000</v>
      </c>
      <c r="CM210" s="82"/>
      <c r="CP210" s="66"/>
      <c r="CQ210" s="66"/>
      <c r="CR210" s="66"/>
      <c r="CS210" s="66"/>
      <c r="CT210" s="66"/>
    </row>
    <row r="211" spans="1:107" s="48" customFormat="1" ht="16.5" customHeight="1" x14ac:dyDescent="0.3">
      <c r="A211" s="55">
        <v>210</v>
      </c>
      <c r="B211" s="61" t="s">
        <v>1508</v>
      </c>
      <c r="C211" s="61" t="s">
        <v>1509</v>
      </c>
      <c r="D211" s="61" t="s">
        <v>1510</v>
      </c>
      <c r="E211" s="64">
        <v>31800000</v>
      </c>
      <c r="F211" s="175" t="s">
        <v>1423</v>
      </c>
      <c r="G211" s="63"/>
      <c r="H211" s="57">
        <v>44013</v>
      </c>
      <c r="I211" s="57">
        <v>44013</v>
      </c>
      <c r="J211" s="57">
        <v>44196</v>
      </c>
      <c r="K211" s="62">
        <f t="shared" si="33"/>
        <v>183</v>
      </c>
      <c r="L211" s="61" t="s">
        <v>1508</v>
      </c>
      <c r="M211" s="48" t="s">
        <v>1511</v>
      </c>
      <c r="N211" s="61" t="s">
        <v>1508</v>
      </c>
      <c r="O211" s="48" t="s">
        <v>1512</v>
      </c>
      <c r="Q211" s="48" t="s">
        <v>1513</v>
      </c>
      <c r="R211" s="48" t="s">
        <v>279</v>
      </c>
      <c r="S211" s="48" t="s">
        <v>1514</v>
      </c>
      <c r="T211" s="48" t="s">
        <v>129</v>
      </c>
      <c r="U211" s="61" t="s">
        <v>128</v>
      </c>
      <c r="V211" s="61" t="s">
        <v>127</v>
      </c>
      <c r="Y211" s="61" t="s">
        <v>1491</v>
      </c>
      <c r="Z211" s="55">
        <v>586</v>
      </c>
      <c r="AA211" s="60">
        <v>31800000</v>
      </c>
      <c r="AB211" s="57">
        <v>44013</v>
      </c>
      <c r="AC211" s="55">
        <v>551</v>
      </c>
      <c r="AD211" s="57">
        <v>44013</v>
      </c>
      <c r="AE211" s="57">
        <v>44025</v>
      </c>
      <c r="AF211" s="49"/>
      <c r="AG211" s="59"/>
      <c r="AH211" s="57"/>
      <c r="AI211" s="57"/>
      <c r="AJ211" s="58">
        <f t="shared" si="34"/>
        <v>0</v>
      </c>
      <c r="AK211" s="57"/>
      <c r="AL211" s="56"/>
      <c r="AM211" s="49"/>
      <c r="AN211" s="57"/>
      <c r="AO211" s="55"/>
      <c r="AP211" s="54"/>
      <c r="AR211" s="54"/>
      <c r="AS211" s="49"/>
      <c r="AU211" s="52"/>
      <c r="AV211" s="52"/>
      <c r="AW211" s="189">
        <f t="shared" si="35"/>
        <v>0</v>
      </c>
      <c r="AX211" s="52"/>
      <c r="AZ211" s="53"/>
      <c r="BA211" s="52"/>
      <c r="BC211" s="52"/>
      <c r="BE211" s="52"/>
      <c r="BF211" s="49"/>
      <c r="BH211" s="52"/>
      <c r="BI211" s="52"/>
      <c r="BJ211" s="189">
        <f t="shared" si="36"/>
        <v>0</v>
      </c>
      <c r="BK211" s="52"/>
      <c r="BN211" s="52"/>
      <c r="BP211" s="52"/>
      <c r="BR211" s="52"/>
      <c r="BS211" s="49"/>
      <c r="BU211" s="52"/>
      <c r="BV211" s="176"/>
      <c r="BW211" s="189">
        <f t="shared" si="37"/>
        <v>0</v>
      </c>
      <c r="BX211" s="52"/>
      <c r="CA211" s="52"/>
      <c r="CB211" s="49"/>
      <c r="CC211" s="52"/>
      <c r="CE211" s="52"/>
      <c r="CF211" s="51">
        <f t="shared" si="38"/>
        <v>0</v>
      </c>
      <c r="CG211" s="51">
        <f t="shared" si="39"/>
        <v>0</v>
      </c>
      <c r="CH211" s="50">
        <f t="shared" si="40"/>
        <v>44196</v>
      </c>
      <c r="CI211" s="51">
        <f t="shared" si="41"/>
        <v>183</v>
      </c>
      <c r="CJ211" s="49">
        <f t="shared" si="42"/>
        <v>31800000</v>
      </c>
      <c r="CK211" s="49"/>
      <c r="CL211" s="49">
        <f t="shared" si="43"/>
        <v>31800000</v>
      </c>
      <c r="CM211" s="178"/>
      <c r="CO211" s="55"/>
      <c r="CP211" s="49"/>
      <c r="CQ211" s="49"/>
      <c r="CR211" s="49"/>
      <c r="CS211" s="49"/>
      <c r="CT211" s="49"/>
    </row>
    <row r="212" spans="1:107" s="48" customFormat="1" ht="16.5" customHeight="1" x14ac:dyDescent="0.3">
      <c r="A212" s="55">
        <v>211</v>
      </c>
      <c r="B212" s="61" t="s">
        <v>117</v>
      </c>
      <c r="C212" s="61" t="s">
        <v>1515</v>
      </c>
      <c r="D212" s="61" t="s">
        <v>1516</v>
      </c>
      <c r="E212" s="64">
        <v>275000000</v>
      </c>
      <c r="F212" s="175" t="s">
        <v>1423</v>
      </c>
      <c r="G212" s="63"/>
      <c r="H212" s="57">
        <v>44013</v>
      </c>
      <c r="I212" s="57">
        <v>44013</v>
      </c>
      <c r="J212" s="57">
        <v>44043</v>
      </c>
      <c r="K212" s="62">
        <f t="shared" si="33"/>
        <v>30</v>
      </c>
      <c r="L212" s="61" t="s">
        <v>282</v>
      </c>
      <c r="M212" s="48" t="s">
        <v>281</v>
      </c>
      <c r="N212" s="61" t="s">
        <v>117</v>
      </c>
      <c r="O212" s="48" t="s">
        <v>116</v>
      </c>
      <c r="Q212" s="48" t="s">
        <v>1517</v>
      </c>
      <c r="R212" s="48" t="s">
        <v>114</v>
      </c>
      <c r="S212" s="48" t="s">
        <v>113</v>
      </c>
      <c r="T212" s="48" t="s">
        <v>129</v>
      </c>
      <c r="U212" s="61" t="s">
        <v>1473</v>
      </c>
      <c r="V212" s="61" t="s">
        <v>53</v>
      </c>
      <c r="W212" s="48" t="s">
        <v>1544</v>
      </c>
      <c r="X212" s="48" t="s">
        <v>111</v>
      </c>
      <c r="Y212" s="61" t="s">
        <v>1491</v>
      </c>
      <c r="Z212" s="55">
        <v>618</v>
      </c>
      <c r="AA212" s="60">
        <v>275000000</v>
      </c>
      <c r="AB212" s="57">
        <v>44013</v>
      </c>
      <c r="AC212" s="55">
        <v>575</v>
      </c>
      <c r="AD212" s="57">
        <v>44013</v>
      </c>
      <c r="AE212" s="57">
        <v>44036</v>
      </c>
      <c r="AF212" s="49"/>
      <c r="AG212" s="59"/>
      <c r="AH212" s="57"/>
      <c r="AI212" s="57"/>
      <c r="AJ212" s="58">
        <f t="shared" si="34"/>
        <v>0</v>
      </c>
      <c r="AK212" s="57"/>
      <c r="AL212" s="56"/>
      <c r="AM212" s="49"/>
      <c r="AN212" s="57"/>
      <c r="AO212" s="55"/>
      <c r="AP212" s="54"/>
      <c r="AR212" s="54"/>
      <c r="AS212" s="49"/>
      <c r="AU212" s="52"/>
      <c r="AV212" s="52"/>
      <c r="AW212" s="189">
        <f t="shared" si="35"/>
        <v>0</v>
      </c>
      <c r="AX212" s="52"/>
      <c r="AZ212" s="53"/>
      <c r="BA212" s="52"/>
      <c r="BC212" s="52"/>
      <c r="BE212" s="52"/>
      <c r="BF212" s="49"/>
      <c r="BH212" s="52"/>
      <c r="BI212" s="52"/>
      <c r="BJ212" s="189">
        <f t="shared" si="36"/>
        <v>0</v>
      </c>
      <c r="BK212" s="52"/>
      <c r="BN212" s="52"/>
      <c r="BP212" s="52"/>
      <c r="BR212" s="52"/>
      <c r="BS212" s="49"/>
      <c r="BU212" s="52"/>
      <c r="BV212" s="176"/>
      <c r="BW212" s="189">
        <f t="shared" si="37"/>
        <v>0</v>
      </c>
      <c r="BX212" s="52"/>
      <c r="CA212" s="52"/>
      <c r="CB212" s="49"/>
      <c r="CC212" s="52"/>
      <c r="CE212" s="52"/>
      <c r="CF212" s="51">
        <f t="shared" si="38"/>
        <v>0</v>
      </c>
      <c r="CG212" s="51">
        <f t="shared" si="39"/>
        <v>0</v>
      </c>
      <c r="CH212" s="50">
        <f t="shared" si="40"/>
        <v>44043</v>
      </c>
      <c r="CI212" s="51">
        <f t="shared" si="41"/>
        <v>30</v>
      </c>
      <c r="CJ212" s="49">
        <f t="shared" si="42"/>
        <v>275000000</v>
      </c>
      <c r="CK212" s="49"/>
      <c r="CL212" s="49">
        <f t="shared" si="43"/>
        <v>275000000</v>
      </c>
      <c r="CM212" s="178"/>
      <c r="CO212" s="55"/>
      <c r="CP212" s="49"/>
      <c r="CQ212" s="49"/>
      <c r="CR212" s="49"/>
      <c r="CS212" s="49"/>
      <c r="CT212" s="49"/>
    </row>
    <row r="213" spans="1:107" s="48" customFormat="1" ht="16.5" customHeight="1" x14ac:dyDescent="0.3">
      <c r="A213" s="55">
        <v>212</v>
      </c>
      <c r="B213" s="61" t="s">
        <v>217</v>
      </c>
      <c r="C213" s="61" t="s">
        <v>1518</v>
      </c>
      <c r="D213" s="61" t="s">
        <v>1492</v>
      </c>
      <c r="E213" s="64">
        <v>33360000</v>
      </c>
      <c r="F213" s="175" t="s">
        <v>1423</v>
      </c>
      <c r="G213" s="63"/>
      <c r="H213" s="57">
        <v>44025</v>
      </c>
      <c r="I213" s="57">
        <v>44027</v>
      </c>
      <c r="J213" s="57">
        <v>44042</v>
      </c>
      <c r="K213" s="62">
        <f t="shared" ref="K213:K232" si="44">+J213-I213</f>
        <v>15</v>
      </c>
      <c r="L213" s="61" t="s">
        <v>219</v>
      </c>
      <c r="M213" s="48" t="s">
        <v>218</v>
      </c>
      <c r="N213" s="61" t="s">
        <v>217</v>
      </c>
      <c r="O213" s="48" t="s">
        <v>216</v>
      </c>
      <c r="Q213" s="48" t="s">
        <v>1519</v>
      </c>
      <c r="R213" s="48" t="s">
        <v>1520</v>
      </c>
      <c r="S213" s="48" t="s">
        <v>214</v>
      </c>
      <c r="T213" s="48" t="s">
        <v>88</v>
      </c>
      <c r="U213" s="61" t="s">
        <v>128</v>
      </c>
      <c r="V213" s="61" t="s">
        <v>127</v>
      </c>
      <c r="W213" s="48" t="s">
        <v>151</v>
      </c>
      <c r="X213" s="48" t="s">
        <v>150</v>
      </c>
      <c r="Y213" s="61" t="s">
        <v>1521</v>
      </c>
      <c r="Z213" s="55">
        <v>603</v>
      </c>
      <c r="AA213" s="60">
        <v>38520000</v>
      </c>
      <c r="AB213" s="57">
        <v>44022</v>
      </c>
      <c r="AC213" s="55">
        <v>561</v>
      </c>
      <c r="AD213" s="57">
        <v>44025</v>
      </c>
      <c r="AE213" s="57">
        <v>44027</v>
      </c>
      <c r="AF213" s="49"/>
      <c r="AG213" s="59"/>
      <c r="AH213" s="57"/>
      <c r="AI213" s="57"/>
      <c r="AJ213" s="58">
        <f t="shared" si="34"/>
        <v>0</v>
      </c>
      <c r="AK213" s="57"/>
      <c r="AL213" s="56"/>
      <c r="AM213" s="49"/>
      <c r="AN213" s="57"/>
      <c r="AO213" s="55"/>
      <c r="AP213" s="54"/>
      <c r="AR213" s="54"/>
      <c r="AS213" s="49"/>
      <c r="AU213" s="52"/>
      <c r="AV213" s="52"/>
      <c r="AW213" s="189">
        <f t="shared" si="35"/>
        <v>0</v>
      </c>
      <c r="AX213" s="52"/>
      <c r="AZ213" s="53"/>
      <c r="BA213" s="52"/>
      <c r="BC213" s="52"/>
      <c r="BE213" s="52"/>
      <c r="BF213" s="49"/>
      <c r="BH213" s="52"/>
      <c r="BI213" s="52"/>
      <c r="BJ213" s="189">
        <f t="shared" si="36"/>
        <v>0</v>
      </c>
      <c r="BK213" s="52"/>
      <c r="BN213" s="52"/>
      <c r="BP213" s="52"/>
      <c r="BR213" s="52"/>
      <c r="BS213" s="49"/>
      <c r="BU213" s="52"/>
      <c r="BV213" s="176"/>
      <c r="BW213" s="189">
        <f t="shared" si="37"/>
        <v>0</v>
      </c>
      <c r="BX213" s="52"/>
      <c r="CA213" s="52"/>
      <c r="CB213" s="49"/>
      <c r="CC213" s="52"/>
      <c r="CE213" s="52"/>
      <c r="CF213" s="51">
        <f t="shared" si="38"/>
        <v>0</v>
      </c>
      <c r="CG213" s="51">
        <f t="shared" si="39"/>
        <v>0</v>
      </c>
      <c r="CH213" s="50">
        <f t="shared" si="40"/>
        <v>44042</v>
      </c>
      <c r="CI213" s="51">
        <f t="shared" si="41"/>
        <v>15</v>
      </c>
      <c r="CJ213" s="49">
        <f t="shared" si="42"/>
        <v>33360000</v>
      </c>
      <c r="CK213" s="49">
        <v>33360000</v>
      </c>
      <c r="CL213" s="49">
        <f t="shared" si="43"/>
        <v>0</v>
      </c>
      <c r="CM213" s="178">
        <v>44042</v>
      </c>
      <c r="CN213" s="48" t="s">
        <v>974</v>
      </c>
      <c r="CO213" s="55" t="s">
        <v>4</v>
      </c>
      <c r="CP213" s="49"/>
      <c r="CQ213" s="49"/>
      <c r="CR213" s="49"/>
      <c r="CS213" s="49"/>
      <c r="CT213" s="49"/>
    </row>
    <row r="214" spans="1:107" s="48" customFormat="1" ht="16.5" customHeight="1" x14ac:dyDescent="0.3">
      <c r="A214" s="55">
        <v>213</v>
      </c>
      <c r="B214" s="61" t="s">
        <v>1522</v>
      </c>
      <c r="C214" s="61" t="s">
        <v>1523</v>
      </c>
      <c r="D214" s="61" t="s">
        <v>1524</v>
      </c>
      <c r="E214" s="64">
        <v>1950000</v>
      </c>
      <c r="F214" s="175" t="s">
        <v>1423</v>
      </c>
      <c r="G214" s="63"/>
      <c r="H214" s="57">
        <v>44033</v>
      </c>
      <c r="I214" s="57">
        <v>44033</v>
      </c>
      <c r="J214" s="57">
        <v>44063</v>
      </c>
      <c r="K214" s="62">
        <f t="shared" si="44"/>
        <v>30</v>
      </c>
      <c r="L214" s="61" t="s">
        <v>1525</v>
      </c>
      <c r="M214" s="48" t="s">
        <v>1526</v>
      </c>
      <c r="N214" s="61" t="s">
        <v>1522</v>
      </c>
      <c r="O214" s="48" t="s">
        <v>1527</v>
      </c>
      <c r="Q214" s="48" t="s">
        <v>1528</v>
      </c>
      <c r="R214" s="48" t="s">
        <v>1529</v>
      </c>
      <c r="T214" s="48" t="s">
        <v>88</v>
      </c>
      <c r="U214" s="61" t="s">
        <v>169</v>
      </c>
      <c r="V214" s="61" t="s">
        <v>247</v>
      </c>
      <c r="Y214" s="61" t="s">
        <v>1530</v>
      </c>
      <c r="Z214" s="55">
        <v>587</v>
      </c>
      <c r="AA214" s="60">
        <v>2516867</v>
      </c>
      <c r="AB214" s="57">
        <v>44020</v>
      </c>
      <c r="AC214" s="55">
        <v>574</v>
      </c>
      <c r="AD214" s="57">
        <v>44033</v>
      </c>
      <c r="AE214" s="57">
        <v>44033</v>
      </c>
      <c r="AF214" s="49"/>
      <c r="AG214" s="59"/>
      <c r="AH214" s="57"/>
      <c r="AI214" s="57"/>
      <c r="AJ214" s="58">
        <f t="shared" si="34"/>
        <v>0</v>
      </c>
      <c r="AK214" s="57"/>
      <c r="AL214" s="56"/>
      <c r="AM214" s="49"/>
      <c r="AN214" s="57"/>
      <c r="AO214" s="55"/>
      <c r="AP214" s="54"/>
      <c r="AR214" s="54"/>
      <c r="AS214" s="49"/>
      <c r="AU214" s="52"/>
      <c r="AV214" s="52"/>
      <c r="AW214" s="189">
        <f t="shared" si="35"/>
        <v>0</v>
      </c>
      <c r="AX214" s="52"/>
      <c r="AZ214" s="53"/>
      <c r="BA214" s="52"/>
      <c r="BC214" s="52"/>
      <c r="BE214" s="52"/>
      <c r="BF214" s="49"/>
      <c r="BH214" s="52"/>
      <c r="BI214" s="52"/>
      <c r="BJ214" s="189">
        <f t="shared" si="36"/>
        <v>0</v>
      </c>
      <c r="BK214" s="52"/>
      <c r="BN214" s="52"/>
      <c r="BP214" s="52"/>
      <c r="BR214" s="52"/>
      <c r="BS214" s="49"/>
      <c r="BU214" s="52"/>
      <c r="BV214" s="176"/>
      <c r="BW214" s="189">
        <f t="shared" si="37"/>
        <v>0</v>
      </c>
      <c r="BX214" s="52"/>
      <c r="CA214" s="52"/>
      <c r="CB214" s="49"/>
      <c r="CC214" s="52"/>
      <c r="CE214" s="52"/>
      <c r="CF214" s="51">
        <f t="shared" si="38"/>
        <v>0</v>
      </c>
      <c r="CG214" s="51">
        <f t="shared" si="39"/>
        <v>0</v>
      </c>
      <c r="CH214" s="50">
        <f t="shared" si="40"/>
        <v>44063</v>
      </c>
      <c r="CI214" s="51">
        <f t="shared" si="41"/>
        <v>30</v>
      </c>
      <c r="CJ214" s="49">
        <f t="shared" si="42"/>
        <v>1950000</v>
      </c>
      <c r="CK214" s="49"/>
      <c r="CL214" s="49">
        <f t="shared" si="43"/>
        <v>1950000</v>
      </c>
      <c r="CM214" s="178"/>
      <c r="CO214" s="55"/>
      <c r="CP214" s="49"/>
      <c r="CQ214" s="49"/>
      <c r="CR214" s="49"/>
      <c r="CS214" s="49"/>
      <c r="CT214" s="49"/>
    </row>
    <row r="215" spans="1:107" s="65" customFormat="1" ht="16.5" customHeight="1" x14ac:dyDescent="0.3">
      <c r="A215" s="67">
        <v>214</v>
      </c>
      <c r="B215" s="81" t="s">
        <v>1395</v>
      </c>
      <c r="C215" s="78" t="s">
        <v>1531</v>
      </c>
      <c r="D215" s="78" t="s">
        <v>1524</v>
      </c>
      <c r="E215" s="75">
        <v>48550000</v>
      </c>
      <c r="F215" s="108" t="s">
        <v>1423</v>
      </c>
      <c r="G215" s="108"/>
      <c r="H215" s="73">
        <v>44033</v>
      </c>
      <c r="I215" s="73">
        <v>44033</v>
      </c>
      <c r="J215" s="73">
        <v>44063</v>
      </c>
      <c r="K215" s="62">
        <f t="shared" si="44"/>
        <v>30</v>
      </c>
      <c r="L215" s="78" t="s">
        <v>1397</v>
      </c>
      <c r="M215" s="65" t="s">
        <v>1398</v>
      </c>
      <c r="N215" s="78" t="s">
        <v>1395</v>
      </c>
      <c r="O215" s="65" t="s">
        <v>1400</v>
      </c>
      <c r="Q215" s="65" t="s">
        <v>1532</v>
      </c>
      <c r="R215" s="65" t="s">
        <v>171</v>
      </c>
      <c r="T215" s="65" t="s">
        <v>88</v>
      </c>
      <c r="U215" s="78" t="s">
        <v>128</v>
      </c>
      <c r="V215" s="78" t="s">
        <v>127</v>
      </c>
      <c r="W215" s="65" t="s">
        <v>1374</v>
      </c>
      <c r="X215" s="65" t="s">
        <v>1375</v>
      </c>
      <c r="Y215" s="78" t="s">
        <v>1533</v>
      </c>
      <c r="Z215" s="67">
        <v>528</v>
      </c>
      <c r="AA215" s="75">
        <v>48700000</v>
      </c>
      <c r="AB215" s="73">
        <v>43985</v>
      </c>
      <c r="AC215" s="67">
        <v>572</v>
      </c>
      <c r="AD215" s="73">
        <v>44033</v>
      </c>
      <c r="AE215" s="73">
        <v>44034</v>
      </c>
      <c r="AF215" s="107"/>
      <c r="AG215" s="74"/>
      <c r="AH215" s="179"/>
      <c r="AI215" s="179"/>
      <c r="AJ215" s="58">
        <f t="shared" si="34"/>
        <v>0</v>
      </c>
      <c r="AK215" s="73"/>
      <c r="AL215" s="72"/>
      <c r="AM215" s="66"/>
      <c r="AN215" s="73"/>
      <c r="AP215" s="68"/>
      <c r="AR215" s="68"/>
      <c r="AS215" s="66"/>
      <c r="AU215" s="68"/>
      <c r="AV215" s="68"/>
      <c r="AW215" s="189">
        <f t="shared" si="35"/>
        <v>0</v>
      </c>
      <c r="AX215" s="68"/>
      <c r="AZ215" s="69"/>
      <c r="BA215" s="68"/>
      <c r="BC215" s="68"/>
      <c r="BE215" s="68"/>
      <c r="BF215" s="66"/>
      <c r="BH215" s="68"/>
      <c r="BI215" s="68"/>
      <c r="BJ215" s="189">
        <f t="shared" si="36"/>
        <v>0</v>
      </c>
      <c r="BK215" s="68"/>
      <c r="BN215" s="68"/>
      <c r="BP215" s="68"/>
      <c r="BR215" s="68"/>
      <c r="BS215" s="66"/>
      <c r="BU215" s="68"/>
      <c r="BV215" s="84"/>
      <c r="BW215" s="189">
        <f t="shared" si="37"/>
        <v>0</v>
      </c>
      <c r="BX215" s="68"/>
      <c r="CA215" s="68"/>
      <c r="CB215" s="66"/>
      <c r="CC215" s="68"/>
      <c r="CE215" s="68"/>
      <c r="CF215" s="51">
        <f t="shared" si="38"/>
        <v>0</v>
      </c>
      <c r="CG215" s="51">
        <f t="shared" si="39"/>
        <v>0</v>
      </c>
      <c r="CH215" s="50">
        <f t="shared" si="40"/>
        <v>44063</v>
      </c>
      <c r="CI215" s="51">
        <f t="shared" si="41"/>
        <v>30</v>
      </c>
      <c r="CJ215" s="66">
        <f t="shared" si="42"/>
        <v>48550000</v>
      </c>
      <c r="CK215" s="66"/>
      <c r="CL215" s="49">
        <f t="shared" si="43"/>
        <v>48550000</v>
      </c>
      <c r="CM215" s="68"/>
      <c r="CP215" s="66"/>
      <c r="CQ215" s="66"/>
      <c r="CR215" s="66"/>
      <c r="CS215" s="66"/>
      <c r="CT215" s="80"/>
      <c r="CU215" s="67"/>
      <c r="CV215" s="67"/>
      <c r="CW215" s="67"/>
      <c r="CX215" s="67"/>
      <c r="CY215" s="67"/>
      <c r="CZ215" s="67"/>
      <c r="DA215" s="67"/>
      <c r="DB215" s="67"/>
      <c r="DC215" s="67"/>
    </row>
    <row r="216" spans="1:107" s="65" customFormat="1" ht="16.5" customHeight="1" x14ac:dyDescent="0.3">
      <c r="A216" s="67">
        <v>215</v>
      </c>
      <c r="B216" s="78" t="s">
        <v>1534</v>
      </c>
      <c r="C216" s="78" t="s">
        <v>1535</v>
      </c>
      <c r="D216" s="78" t="s">
        <v>1524</v>
      </c>
      <c r="E216" s="75">
        <v>98820000</v>
      </c>
      <c r="F216" s="108" t="s">
        <v>1423</v>
      </c>
      <c r="G216" s="108"/>
      <c r="H216" s="73">
        <v>44033</v>
      </c>
      <c r="I216" s="73">
        <v>44033</v>
      </c>
      <c r="J216" s="73">
        <v>44063</v>
      </c>
      <c r="K216" s="62">
        <f t="shared" si="44"/>
        <v>30</v>
      </c>
      <c r="L216" s="78" t="s">
        <v>1545</v>
      </c>
      <c r="M216" s="65" t="s">
        <v>1546</v>
      </c>
      <c r="N216" s="81" t="s">
        <v>1534</v>
      </c>
      <c r="O216" s="65" t="s">
        <v>1547</v>
      </c>
      <c r="Q216" s="65" t="s">
        <v>1548</v>
      </c>
      <c r="R216" s="65" t="s">
        <v>171</v>
      </c>
      <c r="T216" s="65" t="s">
        <v>88</v>
      </c>
      <c r="U216" s="78" t="s">
        <v>128</v>
      </c>
      <c r="V216" s="78" t="s">
        <v>127</v>
      </c>
      <c r="W216" s="78"/>
      <c r="X216" s="78"/>
      <c r="Y216" s="78" t="s">
        <v>1533</v>
      </c>
      <c r="Z216" s="67">
        <v>584</v>
      </c>
      <c r="AA216" s="75">
        <v>98820000</v>
      </c>
      <c r="AB216" s="73">
        <v>44019</v>
      </c>
      <c r="AC216" s="67">
        <v>573</v>
      </c>
      <c r="AD216" s="73">
        <v>44033</v>
      </c>
      <c r="AE216" s="73">
        <v>44039</v>
      </c>
      <c r="AF216" s="107"/>
      <c r="AG216" s="74"/>
      <c r="AH216" s="179"/>
      <c r="AI216" s="179"/>
      <c r="AJ216" s="58">
        <f t="shared" si="34"/>
        <v>0</v>
      </c>
      <c r="AK216" s="73"/>
      <c r="AL216" s="72"/>
      <c r="AM216" s="66"/>
      <c r="AN216" s="73"/>
      <c r="AP216" s="68"/>
      <c r="AR216" s="68"/>
      <c r="AS216" s="66"/>
      <c r="AU216" s="68"/>
      <c r="AV216" s="68"/>
      <c r="AW216" s="189">
        <f t="shared" si="35"/>
        <v>0</v>
      </c>
      <c r="AX216" s="68"/>
      <c r="AZ216" s="69"/>
      <c r="BA216" s="68"/>
      <c r="BC216" s="68"/>
      <c r="BE216" s="68"/>
      <c r="BF216" s="66"/>
      <c r="BH216" s="68"/>
      <c r="BI216" s="68"/>
      <c r="BJ216" s="189">
        <f t="shared" si="36"/>
        <v>0</v>
      </c>
      <c r="BK216" s="68"/>
      <c r="BN216" s="68"/>
      <c r="BP216" s="68"/>
      <c r="BR216" s="68"/>
      <c r="BS216" s="66"/>
      <c r="BU216" s="68"/>
      <c r="BV216" s="84"/>
      <c r="BW216" s="189">
        <f t="shared" si="37"/>
        <v>0</v>
      </c>
      <c r="BX216" s="68"/>
      <c r="CA216" s="68"/>
      <c r="CB216" s="66"/>
      <c r="CC216" s="68"/>
      <c r="CE216" s="68"/>
      <c r="CF216" s="51">
        <f t="shared" si="38"/>
        <v>0</v>
      </c>
      <c r="CG216" s="51">
        <f t="shared" si="39"/>
        <v>0</v>
      </c>
      <c r="CH216" s="50">
        <f t="shared" si="40"/>
        <v>44063</v>
      </c>
      <c r="CI216" s="51">
        <f t="shared" si="41"/>
        <v>30</v>
      </c>
      <c r="CJ216" s="66">
        <f t="shared" si="42"/>
        <v>98820000</v>
      </c>
      <c r="CK216" s="66"/>
      <c r="CL216" s="49">
        <f t="shared" si="43"/>
        <v>98820000</v>
      </c>
      <c r="CM216" s="68"/>
      <c r="CP216" s="66"/>
      <c r="CQ216" s="66"/>
      <c r="CR216" s="66"/>
      <c r="CS216" s="66"/>
      <c r="CT216" s="80"/>
      <c r="CU216" s="67"/>
      <c r="CV216" s="67"/>
      <c r="CW216" s="67"/>
      <c r="CX216" s="67"/>
      <c r="CY216" s="67"/>
      <c r="CZ216" s="67"/>
      <c r="DA216" s="67"/>
      <c r="DB216" s="67"/>
      <c r="DC216" s="67"/>
    </row>
    <row r="217" spans="1:107" s="65" customFormat="1" ht="16.5" customHeight="1" x14ac:dyDescent="0.3">
      <c r="A217" s="67">
        <v>216</v>
      </c>
      <c r="B217" s="78" t="s">
        <v>1536</v>
      </c>
      <c r="C217" s="78" t="s">
        <v>1537</v>
      </c>
      <c r="D217" s="78" t="s">
        <v>1538</v>
      </c>
      <c r="E217" s="75">
        <v>3525035</v>
      </c>
      <c r="F217" s="108" t="s">
        <v>1423</v>
      </c>
      <c r="G217" s="108"/>
      <c r="H217" s="73">
        <v>44040</v>
      </c>
      <c r="I217" s="73">
        <v>44040</v>
      </c>
      <c r="J217" s="73">
        <v>44196</v>
      </c>
      <c r="K217" s="62">
        <f t="shared" si="44"/>
        <v>156</v>
      </c>
      <c r="L217" s="78" t="s">
        <v>1549</v>
      </c>
      <c r="M217" s="65" t="s">
        <v>1550</v>
      </c>
      <c r="N217" s="81" t="s">
        <v>1536</v>
      </c>
      <c r="O217" s="65" t="s">
        <v>1551</v>
      </c>
      <c r="Q217" s="65" t="s">
        <v>1537</v>
      </c>
      <c r="R217" s="65" t="s">
        <v>228</v>
      </c>
      <c r="T217" s="65" t="s">
        <v>129</v>
      </c>
      <c r="U217" s="78" t="s">
        <v>128</v>
      </c>
      <c r="V217" s="78" t="s">
        <v>127</v>
      </c>
      <c r="W217" s="78"/>
      <c r="X217" s="78"/>
      <c r="Y217" s="78" t="s">
        <v>1533</v>
      </c>
      <c r="Z217" s="67">
        <v>600</v>
      </c>
      <c r="AA217" s="75">
        <v>3525035</v>
      </c>
      <c r="AB217" s="73">
        <v>44021</v>
      </c>
      <c r="AC217" s="67">
        <v>583</v>
      </c>
      <c r="AD217" s="73">
        <v>44040</v>
      </c>
      <c r="AE217" s="73">
        <v>44042</v>
      </c>
      <c r="AF217" s="107"/>
      <c r="AG217" s="74"/>
      <c r="AH217" s="179"/>
      <c r="AI217" s="179"/>
      <c r="AJ217" s="58">
        <f t="shared" si="34"/>
        <v>0</v>
      </c>
      <c r="AK217" s="73"/>
      <c r="AL217" s="72"/>
      <c r="AM217" s="66"/>
      <c r="AN217" s="73"/>
      <c r="AP217" s="68"/>
      <c r="AR217" s="68"/>
      <c r="AS217" s="66"/>
      <c r="AU217" s="68"/>
      <c r="AV217" s="68"/>
      <c r="AW217" s="189">
        <f t="shared" si="35"/>
        <v>0</v>
      </c>
      <c r="AX217" s="68"/>
      <c r="AZ217" s="69"/>
      <c r="BA217" s="68"/>
      <c r="BC217" s="68"/>
      <c r="BE217" s="68"/>
      <c r="BF217" s="66"/>
      <c r="BH217" s="68"/>
      <c r="BI217" s="68"/>
      <c r="BJ217" s="189">
        <f t="shared" si="36"/>
        <v>0</v>
      </c>
      <c r="BK217" s="68"/>
      <c r="BN217" s="68"/>
      <c r="BP217" s="68"/>
      <c r="BR217" s="68"/>
      <c r="BS217" s="66"/>
      <c r="BU217" s="68"/>
      <c r="BV217" s="84"/>
      <c r="BW217" s="189">
        <f t="shared" si="37"/>
        <v>0</v>
      </c>
      <c r="BX217" s="68"/>
      <c r="CA217" s="68"/>
      <c r="CB217" s="66"/>
      <c r="CC217" s="68"/>
      <c r="CE217" s="68"/>
      <c r="CF217" s="51">
        <f t="shared" si="38"/>
        <v>0</v>
      </c>
      <c r="CG217" s="51">
        <f t="shared" si="39"/>
        <v>0</v>
      </c>
      <c r="CH217" s="50">
        <f t="shared" si="40"/>
        <v>44196</v>
      </c>
      <c r="CI217" s="51">
        <f t="shared" si="41"/>
        <v>156</v>
      </c>
      <c r="CJ217" s="66">
        <f t="shared" si="42"/>
        <v>3525035</v>
      </c>
      <c r="CK217" s="66"/>
      <c r="CL217" s="49">
        <f t="shared" si="43"/>
        <v>3525035</v>
      </c>
      <c r="CM217" s="68"/>
      <c r="CP217" s="66"/>
      <c r="CQ217" s="66"/>
      <c r="CR217" s="66"/>
      <c r="CS217" s="66"/>
      <c r="CT217" s="80"/>
      <c r="CU217" s="67"/>
      <c r="CV217" s="67"/>
      <c r="CW217" s="67"/>
      <c r="CX217" s="67"/>
      <c r="CY217" s="67"/>
      <c r="CZ217" s="67"/>
      <c r="DA217" s="67"/>
      <c r="DB217" s="67"/>
      <c r="DC217" s="67"/>
    </row>
    <row r="218" spans="1:107" s="65" customFormat="1" ht="16.5" customHeight="1" x14ac:dyDescent="0.3">
      <c r="A218" s="67">
        <v>217</v>
      </c>
      <c r="B218" s="78" t="s">
        <v>309</v>
      </c>
      <c r="C218" s="78" t="s">
        <v>1552</v>
      </c>
      <c r="D218" s="78" t="s">
        <v>1553</v>
      </c>
      <c r="E218" s="75">
        <v>480124850</v>
      </c>
      <c r="F218" s="108" t="s">
        <v>1554</v>
      </c>
      <c r="G218" s="108"/>
      <c r="H218" s="73">
        <v>44043</v>
      </c>
      <c r="I218" s="73">
        <v>44044</v>
      </c>
      <c r="J218" s="73">
        <v>44196</v>
      </c>
      <c r="K218" s="62">
        <f t="shared" si="44"/>
        <v>152</v>
      </c>
      <c r="L218" s="78" t="s">
        <v>311</v>
      </c>
      <c r="M218" s="65" t="s">
        <v>310</v>
      </c>
      <c r="N218" s="81" t="s">
        <v>1555</v>
      </c>
      <c r="O218" s="65" t="s">
        <v>308</v>
      </c>
      <c r="Q218" s="65" t="s">
        <v>1552</v>
      </c>
      <c r="R218" s="65" t="s">
        <v>171</v>
      </c>
      <c r="T218" s="65" t="s">
        <v>129</v>
      </c>
      <c r="U218" s="78" t="s">
        <v>128</v>
      </c>
      <c r="V218" s="78" t="s">
        <v>127</v>
      </c>
      <c r="W218" s="78"/>
      <c r="X218" s="78"/>
      <c r="Y218" s="78" t="s">
        <v>1556</v>
      </c>
      <c r="Z218" s="67">
        <v>526</v>
      </c>
      <c r="AA218" s="75">
        <v>594004218</v>
      </c>
      <c r="AB218" s="73">
        <v>43980</v>
      </c>
      <c r="AC218" s="67">
        <v>588</v>
      </c>
      <c r="AD218" s="73">
        <v>44043</v>
      </c>
      <c r="AE218" s="73">
        <v>44046</v>
      </c>
      <c r="AF218" s="107"/>
      <c r="AG218" s="74"/>
      <c r="AH218" s="179"/>
      <c r="AI218" s="179"/>
      <c r="AJ218" s="58">
        <f t="shared" si="34"/>
        <v>0</v>
      </c>
      <c r="AK218" s="73"/>
      <c r="AL218" s="72"/>
      <c r="AM218" s="66"/>
      <c r="AN218" s="73"/>
      <c r="AP218" s="68"/>
      <c r="AR218" s="68"/>
      <c r="AS218" s="66"/>
      <c r="AU218" s="68"/>
      <c r="AV218" s="68"/>
      <c r="AW218" s="189">
        <f t="shared" si="35"/>
        <v>0</v>
      </c>
      <c r="AX218" s="68"/>
      <c r="AZ218" s="69"/>
      <c r="BA218" s="68"/>
      <c r="BC218" s="68"/>
      <c r="BE218" s="68"/>
      <c r="BF218" s="66"/>
      <c r="BH218" s="68"/>
      <c r="BI218" s="68"/>
      <c r="BJ218" s="189">
        <f t="shared" si="36"/>
        <v>0</v>
      </c>
      <c r="BK218" s="68"/>
      <c r="BN218" s="68"/>
      <c r="BP218" s="68"/>
      <c r="BR218" s="68"/>
      <c r="BS218" s="66"/>
      <c r="BU218" s="68"/>
      <c r="BV218" s="84"/>
      <c r="BW218" s="189">
        <f t="shared" si="37"/>
        <v>0</v>
      </c>
      <c r="BX218" s="68"/>
      <c r="CA218" s="68"/>
      <c r="CB218" s="66"/>
      <c r="CC218" s="68"/>
      <c r="CE218" s="68"/>
      <c r="CF218" s="51">
        <f t="shared" si="38"/>
        <v>0</v>
      </c>
      <c r="CG218" s="51">
        <f t="shared" si="39"/>
        <v>0</v>
      </c>
      <c r="CH218" s="50">
        <f t="shared" si="40"/>
        <v>44196</v>
      </c>
      <c r="CI218" s="51">
        <f t="shared" si="41"/>
        <v>152</v>
      </c>
      <c r="CJ218" s="66">
        <f t="shared" si="42"/>
        <v>480124850</v>
      </c>
      <c r="CK218" s="66"/>
      <c r="CL218" s="49">
        <f t="shared" si="43"/>
        <v>480124850</v>
      </c>
      <c r="CM218" s="68"/>
      <c r="CP218" s="66"/>
      <c r="CQ218" s="66"/>
      <c r="CR218" s="66"/>
      <c r="CS218" s="66"/>
      <c r="CT218" s="80"/>
      <c r="CU218" s="67"/>
      <c r="CV218" s="67"/>
      <c r="CW218" s="67"/>
      <c r="CX218" s="67"/>
      <c r="CY218" s="67"/>
      <c r="CZ218" s="67"/>
      <c r="DA218" s="67"/>
      <c r="DB218" s="67"/>
      <c r="DC218" s="67"/>
    </row>
    <row r="219" spans="1:107" s="48" customFormat="1" ht="16.5" customHeight="1" x14ac:dyDescent="0.3">
      <c r="A219" s="55">
        <v>218</v>
      </c>
      <c r="B219" s="61" t="s">
        <v>1557</v>
      </c>
      <c r="C219" s="61" t="s">
        <v>1558</v>
      </c>
      <c r="D219" s="61" t="s">
        <v>1559</v>
      </c>
      <c r="E219" s="64">
        <v>122188050</v>
      </c>
      <c r="F219" s="175" t="s">
        <v>1423</v>
      </c>
      <c r="G219" s="63"/>
      <c r="H219" s="57">
        <v>44043</v>
      </c>
      <c r="I219" s="57">
        <v>44044</v>
      </c>
      <c r="J219" s="57">
        <v>44135</v>
      </c>
      <c r="K219" s="62">
        <f t="shared" si="44"/>
        <v>91</v>
      </c>
      <c r="L219" s="61" t="s">
        <v>1560</v>
      </c>
      <c r="M219" s="48" t="s">
        <v>1561</v>
      </c>
      <c r="N219" s="61" t="s">
        <v>1557</v>
      </c>
      <c r="O219" s="48" t="s">
        <v>1562</v>
      </c>
      <c r="Q219" s="48" t="s">
        <v>1563</v>
      </c>
      <c r="R219" s="65" t="s">
        <v>1482</v>
      </c>
      <c r="T219" s="48" t="s">
        <v>129</v>
      </c>
      <c r="U219" s="61" t="s">
        <v>128</v>
      </c>
      <c r="V219" s="61" t="s">
        <v>127</v>
      </c>
      <c r="Y219" s="61" t="s">
        <v>1564</v>
      </c>
      <c r="Z219" s="55">
        <v>632</v>
      </c>
      <c r="AA219" s="64">
        <v>122188050</v>
      </c>
      <c r="AB219" s="57">
        <v>44043</v>
      </c>
      <c r="AC219" s="55"/>
      <c r="AD219" s="57"/>
      <c r="AE219" s="57">
        <v>44043</v>
      </c>
      <c r="AF219" s="49"/>
      <c r="AG219" s="59"/>
      <c r="AH219" s="57"/>
      <c r="AI219" s="57"/>
      <c r="AJ219" s="58">
        <f t="shared" si="34"/>
        <v>0</v>
      </c>
      <c r="AK219" s="57"/>
      <c r="AL219" s="56"/>
      <c r="AM219" s="49"/>
      <c r="AN219" s="57"/>
      <c r="AO219" s="55"/>
      <c r="AP219" s="54"/>
      <c r="AR219" s="54"/>
      <c r="AS219" s="49"/>
      <c r="AU219" s="52"/>
      <c r="AV219" s="52"/>
      <c r="AW219" s="189">
        <f t="shared" si="35"/>
        <v>0</v>
      </c>
      <c r="AX219" s="52"/>
      <c r="AZ219" s="53"/>
      <c r="BA219" s="52"/>
      <c r="BC219" s="52"/>
      <c r="BE219" s="52"/>
      <c r="BF219" s="49"/>
      <c r="BH219" s="52"/>
      <c r="BI219" s="52"/>
      <c r="BJ219" s="189">
        <f t="shared" si="36"/>
        <v>0</v>
      </c>
      <c r="BK219" s="52"/>
      <c r="BN219" s="52"/>
      <c r="BP219" s="52"/>
      <c r="BR219" s="52"/>
      <c r="BS219" s="49"/>
      <c r="BU219" s="52"/>
      <c r="BV219" s="176"/>
      <c r="BW219" s="189">
        <f t="shared" si="37"/>
        <v>0</v>
      </c>
      <c r="BX219" s="52"/>
      <c r="CA219" s="52"/>
      <c r="CB219" s="49"/>
      <c r="CC219" s="52"/>
      <c r="CE219" s="52"/>
      <c r="CF219" s="51">
        <f t="shared" si="38"/>
        <v>0</v>
      </c>
      <c r="CG219" s="51">
        <f t="shared" si="39"/>
        <v>0</v>
      </c>
      <c r="CH219" s="50">
        <f t="shared" si="40"/>
        <v>44135</v>
      </c>
      <c r="CI219" s="51">
        <f t="shared" si="41"/>
        <v>91</v>
      </c>
      <c r="CJ219" s="49">
        <f t="shared" si="42"/>
        <v>122188050</v>
      </c>
      <c r="CK219" s="49"/>
      <c r="CL219" s="49">
        <f t="shared" si="43"/>
        <v>122188050</v>
      </c>
      <c r="CM219" s="178"/>
      <c r="CO219" s="55"/>
      <c r="CP219" s="49"/>
      <c r="CQ219" s="49"/>
      <c r="CR219" s="49"/>
      <c r="CS219" s="49"/>
      <c r="CT219" s="49"/>
    </row>
    <row r="220" spans="1:107" s="65" customFormat="1" ht="16.5" customHeight="1" x14ac:dyDescent="0.3">
      <c r="A220" s="67">
        <v>219</v>
      </c>
      <c r="B220" s="78" t="s">
        <v>1565</v>
      </c>
      <c r="C220" s="78" t="s">
        <v>1566</v>
      </c>
      <c r="D220" s="78" t="s">
        <v>1559</v>
      </c>
      <c r="E220" s="75">
        <v>233197268</v>
      </c>
      <c r="F220" s="108" t="s">
        <v>1423</v>
      </c>
      <c r="G220" s="108"/>
      <c r="H220" s="73">
        <v>44043</v>
      </c>
      <c r="I220" s="73">
        <v>44044</v>
      </c>
      <c r="J220" s="73">
        <v>44135</v>
      </c>
      <c r="K220" s="80">
        <f t="shared" si="44"/>
        <v>91</v>
      </c>
      <c r="L220" s="78" t="s">
        <v>1567</v>
      </c>
      <c r="M220" s="65" t="s">
        <v>1568</v>
      </c>
      <c r="N220" s="81" t="s">
        <v>1565</v>
      </c>
      <c r="O220" s="65" t="s">
        <v>1569</v>
      </c>
      <c r="Q220" s="65" t="s">
        <v>1570</v>
      </c>
      <c r="R220" s="65" t="s">
        <v>398</v>
      </c>
      <c r="T220" s="65" t="s">
        <v>129</v>
      </c>
      <c r="U220" s="78" t="s">
        <v>128</v>
      </c>
      <c r="V220" s="78" t="s">
        <v>127</v>
      </c>
      <c r="W220" s="78"/>
      <c r="X220" s="78"/>
      <c r="Y220" s="78" t="s">
        <v>1571</v>
      </c>
      <c r="Z220" s="67"/>
      <c r="AA220" s="75"/>
      <c r="AB220" s="73"/>
      <c r="AC220" s="67"/>
      <c r="AD220" s="73"/>
      <c r="AE220" s="73"/>
      <c r="AF220" s="107"/>
      <c r="AG220" s="74"/>
      <c r="AH220" s="179"/>
      <c r="AI220" s="179"/>
      <c r="AJ220" s="58">
        <f t="shared" si="34"/>
        <v>0</v>
      </c>
      <c r="AK220" s="73"/>
      <c r="AL220" s="72"/>
      <c r="AM220" s="66"/>
      <c r="AN220" s="73"/>
      <c r="AP220" s="68"/>
      <c r="AR220" s="68"/>
      <c r="AS220" s="66"/>
      <c r="AU220" s="68"/>
      <c r="AV220" s="68"/>
      <c r="AW220" s="189">
        <f t="shared" si="35"/>
        <v>0</v>
      </c>
      <c r="AX220" s="68"/>
      <c r="AZ220" s="69"/>
      <c r="BA220" s="68"/>
      <c r="BC220" s="68"/>
      <c r="BE220" s="68"/>
      <c r="BF220" s="66"/>
      <c r="BH220" s="68"/>
      <c r="BI220" s="68"/>
      <c r="BJ220" s="189">
        <f t="shared" si="36"/>
        <v>0</v>
      </c>
      <c r="BK220" s="68"/>
      <c r="BN220" s="68"/>
      <c r="BP220" s="68"/>
      <c r="BR220" s="68"/>
      <c r="BS220" s="66"/>
      <c r="BU220" s="68"/>
      <c r="BV220" s="84"/>
      <c r="BW220" s="189">
        <f t="shared" si="37"/>
        <v>0</v>
      </c>
      <c r="BX220" s="68"/>
      <c r="CA220" s="68"/>
      <c r="CB220" s="66"/>
      <c r="CC220" s="68"/>
      <c r="CE220" s="68"/>
      <c r="CF220" s="51">
        <f t="shared" si="38"/>
        <v>0</v>
      </c>
      <c r="CG220" s="51">
        <f t="shared" si="39"/>
        <v>0</v>
      </c>
      <c r="CH220" s="50">
        <f t="shared" si="40"/>
        <v>44135</v>
      </c>
      <c r="CI220" s="51">
        <f t="shared" si="41"/>
        <v>91</v>
      </c>
      <c r="CJ220" s="49">
        <f t="shared" si="42"/>
        <v>233197268</v>
      </c>
      <c r="CK220" s="66"/>
      <c r="CL220" s="49">
        <f t="shared" si="43"/>
        <v>233197268</v>
      </c>
      <c r="CM220" s="68"/>
      <c r="CP220" s="66"/>
      <c r="CQ220" s="66"/>
      <c r="CR220" s="66"/>
      <c r="CS220" s="66"/>
      <c r="CT220" s="80"/>
      <c r="CU220" s="67"/>
      <c r="CV220" s="67"/>
      <c r="CW220" s="67"/>
      <c r="CX220" s="67"/>
      <c r="CY220" s="67"/>
      <c r="CZ220" s="67"/>
      <c r="DA220" s="67"/>
      <c r="DB220" s="67"/>
      <c r="DC220" s="67"/>
    </row>
    <row r="221" spans="1:107" s="65" customFormat="1" ht="16.5" customHeight="1" x14ac:dyDescent="0.3">
      <c r="A221" s="67">
        <v>220</v>
      </c>
      <c r="B221" s="78" t="s">
        <v>356</v>
      </c>
      <c r="C221" s="78" t="s">
        <v>1572</v>
      </c>
      <c r="D221" s="78" t="s">
        <v>1573</v>
      </c>
      <c r="E221" s="75">
        <v>499997388</v>
      </c>
      <c r="F221" s="108" t="s">
        <v>1423</v>
      </c>
      <c r="G221" s="108"/>
      <c r="H221" s="73">
        <v>44043</v>
      </c>
      <c r="I221" s="73">
        <v>44044</v>
      </c>
      <c r="J221" s="73">
        <v>44196</v>
      </c>
      <c r="K221" s="80">
        <f t="shared" si="44"/>
        <v>152</v>
      </c>
      <c r="L221" s="78" t="s">
        <v>358</v>
      </c>
      <c r="M221" s="65" t="s">
        <v>357</v>
      </c>
      <c r="N221" s="81" t="s">
        <v>356</v>
      </c>
      <c r="O221" s="65" t="s">
        <v>355</v>
      </c>
      <c r="Q221" s="65" t="s">
        <v>1574</v>
      </c>
      <c r="R221" s="65" t="s">
        <v>1506</v>
      </c>
      <c r="T221" s="65" t="s">
        <v>129</v>
      </c>
      <c r="U221" s="78" t="s">
        <v>128</v>
      </c>
      <c r="V221" s="78" t="s">
        <v>127</v>
      </c>
      <c r="W221" s="78"/>
      <c r="X221" s="78"/>
      <c r="Y221" s="78" t="s">
        <v>1571</v>
      </c>
      <c r="Z221" s="67"/>
      <c r="AA221" s="75"/>
      <c r="AB221" s="73"/>
      <c r="AC221" s="67"/>
      <c r="AD221" s="73"/>
      <c r="AE221" s="73"/>
      <c r="AF221" s="107"/>
      <c r="AG221" s="74"/>
      <c r="AH221" s="179"/>
      <c r="AI221" s="179"/>
      <c r="AJ221" s="58">
        <f t="shared" si="34"/>
        <v>0</v>
      </c>
      <c r="AK221" s="73"/>
      <c r="AL221" s="72"/>
      <c r="AM221" s="66"/>
      <c r="AN221" s="73"/>
      <c r="AP221" s="68"/>
      <c r="AR221" s="68"/>
      <c r="AS221" s="66"/>
      <c r="AU221" s="68"/>
      <c r="AV221" s="68"/>
      <c r="AW221" s="189">
        <f t="shared" si="35"/>
        <v>0</v>
      </c>
      <c r="AX221" s="68"/>
      <c r="AZ221" s="69"/>
      <c r="BA221" s="68"/>
      <c r="BC221" s="68"/>
      <c r="BE221" s="68"/>
      <c r="BF221" s="66"/>
      <c r="BH221" s="68"/>
      <c r="BI221" s="68"/>
      <c r="BJ221" s="189">
        <f t="shared" si="36"/>
        <v>0</v>
      </c>
      <c r="BK221" s="68"/>
      <c r="BN221" s="68"/>
      <c r="BP221" s="68"/>
      <c r="BR221" s="68"/>
      <c r="BS221" s="66"/>
      <c r="BU221" s="68"/>
      <c r="BV221" s="84"/>
      <c r="BW221" s="189">
        <f t="shared" si="37"/>
        <v>0</v>
      </c>
      <c r="BX221" s="68"/>
      <c r="CA221" s="68"/>
      <c r="CB221" s="66"/>
      <c r="CC221" s="68"/>
      <c r="CE221" s="68"/>
      <c r="CF221" s="51">
        <f t="shared" si="38"/>
        <v>0</v>
      </c>
      <c r="CG221" s="51">
        <f t="shared" si="39"/>
        <v>0</v>
      </c>
      <c r="CH221" s="50">
        <f t="shared" si="40"/>
        <v>44196</v>
      </c>
      <c r="CI221" s="51">
        <f t="shared" si="41"/>
        <v>152</v>
      </c>
      <c r="CJ221" s="49">
        <f t="shared" si="42"/>
        <v>499997388</v>
      </c>
      <c r="CK221" s="66"/>
      <c r="CL221" s="49">
        <f t="shared" si="43"/>
        <v>499997388</v>
      </c>
      <c r="CM221" s="68"/>
      <c r="CP221" s="66"/>
      <c r="CQ221" s="66"/>
      <c r="CR221" s="66"/>
      <c r="CS221" s="66"/>
      <c r="CT221" s="80"/>
      <c r="CU221" s="67"/>
      <c r="CV221" s="67"/>
      <c r="CW221" s="67"/>
      <c r="CX221" s="67"/>
      <c r="CY221" s="67"/>
      <c r="CZ221" s="67"/>
      <c r="DA221" s="67"/>
      <c r="DB221" s="67"/>
      <c r="DC221" s="67"/>
    </row>
    <row r="222" spans="1:107" s="65" customFormat="1" ht="16.5" customHeight="1" x14ac:dyDescent="0.3">
      <c r="A222" s="67">
        <v>221</v>
      </c>
      <c r="B222" s="78" t="s">
        <v>356</v>
      </c>
      <c r="C222" s="78" t="s">
        <v>1575</v>
      </c>
      <c r="D222" s="78" t="s">
        <v>1573</v>
      </c>
      <c r="E222" s="75">
        <v>97595232</v>
      </c>
      <c r="F222" s="108" t="s">
        <v>1423</v>
      </c>
      <c r="G222" s="108"/>
      <c r="H222" s="73">
        <v>44043</v>
      </c>
      <c r="I222" s="73">
        <v>44044</v>
      </c>
      <c r="J222" s="73">
        <v>44196</v>
      </c>
      <c r="K222" s="80">
        <f t="shared" si="44"/>
        <v>152</v>
      </c>
      <c r="L222" s="78" t="s">
        <v>358</v>
      </c>
      <c r="M222" s="65" t="s">
        <v>357</v>
      </c>
      <c r="N222" s="81" t="s">
        <v>356</v>
      </c>
      <c r="O222" s="65" t="s">
        <v>355</v>
      </c>
      <c r="Q222" s="65" t="s">
        <v>1576</v>
      </c>
      <c r="R222" s="65" t="s">
        <v>228</v>
      </c>
      <c r="T222" s="65" t="s">
        <v>129</v>
      </c>
      <c r="U222" s="78" t="s">
        <v>128</v>
      </c>
      <c r="V222" s="78" t="s">
        <v>127</v>
      </c>
      <c r="W222" s="78"/>
      <c r="X222" s="78"/>
      <c r="Y222" s="78" t="s">
        <v>1571</v>
      </c>
      <c r="Z222" s="67"/>
      <c r="AA222" s="75"/>
      <c r="AB222" s="73"/>
      <c r="AC222" s="67"/>
      <c r="AD222" s="73"/>
      <c r="AE222" s="73"/>
      <c r="AF222" s="107"/>
      <c r="AG222" s="74"/>
      <c r="AH222" s="179"/>
      <c r="AI222" s="179"/>
      <c r="AJ222" s="58">
        <f t="shared" si="34"/>
        <v>0</v>
      </c>
      <c r="AK222" s="73"/>
      <c r="AL222" s="72"/>
      <c r="AM222" s="66"/>
      <c r="AN222" s="73"/>
      <c r="AP222" s="68"/>
      <c r="AR222" s="68"/>
      <c r="AS222" s="66"/>
      <c r="AU222" s="68"/>
      <c r="AV222" s="68"/>
      <c r="AW222" s="189">
        <f t="shared" si="35"/>
        <v>0</v>
      </c>
      <c r="AX222" s="68"/>
      <c r="AZ222" s="69"/>
      <c r="BA222" s="68"/>
      <c r="BC222" s="68"/>
      <c r="BE222" s="68"/>
      <c r="BF222" s="66"/>
      <c r="BH222" s="68"/>
      <c r="BI222" s="68"/>
      <c r="BJ222" s="189">
        <f t="shared" si="36"/>
        <v>0</v>
      </c>
      <c r="BK222" s="68"/>
      <c r="BN222" s="68"/>
      <c r="BP222" s="68"/>
      <c r="BR222" s="68"/>
      <c r="BS222" s="66"/>
      <c r="BU222" s="68"/>
      <c r="BV222" s="84"/>
      <c r="BW222" s="189">
        <f t="shared" si="37"/>
        <v>0</v>
      </c>
      <c r="BX222" s="68"/>
      <c r="CA222" s="68"/>
      <c r="CB222" s="66"/>
      <c r="CC222" s="68"/>
      <c r="CE222" s="68"/>
      <c r="CF222" s="51">
        <f t="shared" si="38"/>
        <v>0</v>
      </c>
      <c r="CG222" s="51">
        <f t="shared" si="39"/>
        <v>0</v>
      </c>
      <c r="CH222" s="50">
        <f t="shared" si="40"/>
        <v>44196</v>
      </c>
      <c r="CI222" s="51">
        <f t="shared" si="41"/>
        <v>152</v>
      </c>
      <c r="CJ222" s="49">
        <f t="shared" si="42"/>
        <v>97595232</v>
      </c>
      <c r="CK222" s="66"/>
      <c r="CL222" s="49">
        <f t="shared" si="43"/>
        <v>97595232</v>
      </c>
      <c r="CM222" s="68"/>
      <c r="CP222" s="66"/>
      <c r="CQ222" s="66"/>
      <c r="CR222" s="66"/>
      <c r="CS222" s="66"/>
      <c r="CT222" s="80"/>
      <c r="CU222" s="67"/>
      <c r="CV222" s="67"/>
      <c r="CW222" s="67"/>
      <c r="CX222" s="67"/>
      <c r="CY222" s="67"/>
      <c r="CZ222" s="67"/>
      <c r="DA222" s="67"/>
      <c r="DB222" s="67"/>
      <c r="DC222" s="67"/>
    </row>
    <row r="223" spans="1:107" s="48" customFormat="1" ht="16.5" customHeight="1" x14ac:dyDescent="0.3">
      <c r="A223" s="55">
        <v>222</v>
      </c>
      <c r="B223" s="61" t="s">
        <v>356</v>
      </c>
      <c r="C223" s="61" t="s">
        <v>1577</v>
      </c>
      <c r="D223" s="61" t="s">
        <v>1573</v>
      </c>
      <c r="E223" s="64">
        <v>1293712835</v>
      </c>
      <c r="F223" s="175" t="s">
        <v>1423</v>
      </c>
      <c r="G223" s="63"/>
      <c r="H223" s="57">
        <v>44043</v>
      </c>
      <c r="I223" s="57">
        <v>44044</v>
      </c>
      <c r="J223" s="57">
        <v>44196</v>
      </c>
      <c r="K223" s="62">
        <f t="shared" si="44"/>
        <v>152</v>
      </c>
      <c r="L223" s="61" t="s">
        <v>358</v>
      </c>
      <c r="M223" s="48" t="s">
        <v>357</v>
      </c>
      <c r="N223" s="61" t="s">
        <v>356</v>
      </c>
      <c r="O223" s="48" t="s">
        <v>355</v>
      </c>
      <c r="Q223" s="48" t="s">
        <v>1578</v>
      </c>
      <c r="R223" s="65" t="s">
        <v>1579</v>
      </c>
      <c r="T223" s="48" t="s">
        <v>129</v>
      </c>
      <c r="U223" s="61" t="s">
        <v>128</v>
      </c>
      <c r="V223" s="61" t="s">
        <v>127</v>
      </c>
      <c r="Y223" s="61" t="s">
        <v>1564</v>
      </c>
      <c r="Z223" s="55">
        <v>629</v>
      </c>
      <c r="AA223" s="64">
        <v>1293712835</v>
      </c>
      <c r="AB223" s="57">
        <v>44033</v>
      </c>
      <c r="AC223" s="55">
        <v>592</v>
      </c>
      <c r="AD223" s="57">
        <v>44043</v>
      </c>
      <c r="AE223" s="57"/>
      <c r="AF223" s="49"/>
      <c r="AG223" s="59"/>
      <c r="AH223" s="57"/>
      <c r="AI223" s="57"/>
      <c r="AJ223" s="58">
        <f t="shared" si="34"/>
        <v>0</v>
      </c>
      <c r="AK223" s="57"/>
      <c r="AL223" s="56"/>
      <c r="AM223" s="49"/>
      <c r="AN223" s="57"/>
      <c r="AO223" s="55"/>
      <c r="AP223" s="54"/>
      <c r="AR223" s="54"/>
      <c r="AS223" s="49"/>
      <c r="AU223" s="52"/>
      <c r="AV223" s="52"/>
      <c r="AW223" s="189">
        <f t="shared" si="35"/>
        <v>0</v>
      </c>
      <c r="AX223" s="52"/>
      <c r="AZ223" s="53"/>
      <c r="BA223" s="52"/>
      <c r="BC223" s="52"/>
      <c r="BE223" s="52"/>
      <c r="BF223" s="49"/>
      <c r="BH223" s="52"/>
      <c r="BI223" s="52"/>
      <c r="BJ223" s="189">
        <f t="shared" si="36"/>
        <v>0</v>
      </c>
      <c r="BK223" s="52"/>
      <c r="BN223" s="52"/>
      <c r="BP223" s="52"/>
      <c r="BR223" s="52"/>
      <c r="BS223" s="49"/>
      <c r="BU223" s="52"/>
      <c r="BV223" s="176"/>
      <c r="BW223" s="189">
        <f t="shared" si="37"/>
        <v>0</v>
      </c>
      <c r="BX223" s="52"/>
      <c r="CA223" s="52"/>
      <c r="CB223" s="49"/>
      <c r="CC223" s="52"/>
      <c r="CE223" s="52"/>
      <c r="CF223" s="51">
        <f t="shared" si="38"/>
        <v>0</v>
      </c>
      <c r="CG223" s="51">
        <f t="shared" si="39"/>
        <v>0</v>
      </c>
      <c r="CH223" s="50">
        <f t="shared" si="40"/>
        <v>44196</v>
      </c>
      <c r="CI223" s="51">
        <f t="shared" si="41"/>
        <v>152</v>
      </c>
      <c r="CJ223" s="49">
        <f t="shared" si="42"/>
        <v>1293712835</v>
      </c>
      <c r="CK223" s="49"/>
      <c r="CL223" s="49">
        <f t="shared" si="43"/>
        <v>1293712835</v>
      </c>
      <c r="CM223" s="178"/>
      <c r="CO223" s="55"/>
      <c r="CP223" s="49"/>
      <c r="CQ223" s="49"/>
      <c r="CR223" s="49"/>
      <c r="CS223" s="49"/>
      <c r="CT223" s="49"/>
    </row>
    <row r="224" spans="1:107" s="48" customFormat="1" ht="16.5" customHeight="1" x14ac:dyDescent="0.3">
      <c r="A224" s="55">
        <v>223</v>
      </c>
      <c r="B224" s="61" t="s">
        <v>356</v>
      </c>
      <c r="C224" s="61" t="s">
        <v>1580</v>
      </c>
      <c r="D224" s="61" t="s">
        <v>1573</v>
      </c>
      <c r="E224" s="64">
        <v>588473755</v>
      </c>
      <c r="F224" s="175" t="s">
        <v>1423</v>
      </c>
      <c r="G224" s="63"/>
      <c r="H224" s="57">
        <v>44043</v>
      </c>
      <c r="I224" s="57">
        <v>44044</v>
      </c>
      <c r="J224" s="57">
        <v>44196</v>
      </c>
      <c r="K224" s="62">
        <f t="shared" si="44"/>
        <v>152</v>
      </c>
      <c r="L224" s="61" t="s">
        <v>358</v>
      </c>
      <c r="M224" s="48" t="s">
        <v>357</v>
      </c>
      <c r="N224" s="61" t="s">
        <v>356</v>
      </c>
      <c r="O224" s="48" t="s">
        <v>355</v>
      </c>
      <c r="Q224" s="48" t="s">
        <v>1581</v>
      </c>
      <c r="R224" s="48" t="s">
        <v>279</v>
      </c>
      <c r="T224" s="48" t="s">
        <v>129</v>
      </c>
      <c r="U224" s="61" t="s">
        <v>128</v>
      </c>
      <c r="V224" s="61" t="s">
        <v>127</v>
      </c>
      <c r="Y224" s="61" t="s">
        <v>1564</v>
      </c>
      <c r="Z224" s="55">
        <v>630</v>
      </c>
      <c r="AA224" s="64">
        <v>588473755</v>
      </c>
      <c r="AB224" s="57">
        <v>44042</v>
      </c>
      <c r="AC224" s="55">
        <v>602</v>
      </c>
      <c r="AD224" s="57">
        <v>44043</v>
      </c>
      <c r="AE224" s="57">
        <v>44049</v>
      </c>
      <c r="AF224" s="49"/>
      <c r="AG224" s="59"/>
      <c r="AH224" s="57"/>
      <c r="AI224" s="57"/>
      <c r="AJ224" s="58">
        <f t="shared" si="34"/>
        <v>0</v>
      </c>
      <c r="AK224" s="57"/>
      <c r="AL224" s="56"/>
      <c r="AM224" s="49"/>
      <c r="AN224" s="57"/>
      <c r="AO224" s="55"/>
      <c r="AP224" s="54"/>
      <c r="AR224" s="54"/>
      <c r="AS224" s="49"/>
      <c r="AU224" s="52"/>
      <c r="AV224" s="52"/>
      <c r="AW224" s="189">
        <f t="shared" si="35"/>
        <v>0</v>
      </c>
      <c r="AX224" s="52"/>
      <c r="AZ224" s="53"/>
      <c r="BA224" s="52"/>
      <c r="BC224" s="52"/>
      <c r="BE224" s="52"/>
      <c r="BF224" s="49"/>
      <c r="BH224" s="52"/>
      <c r="BI224" s="52"/>
      <c r="BJ224" s="189">
        <f t="shared" si="36"/>
        <v>0</v>
      </c>
      <c r="BK224" s="52"/>
      <c r="BN224" s="52"/>
      <c r="BP224" s="52"/>
      <c r="BR224" s="52"/>
      <c r="BS224" s="49"/>
      <c r="BU224" s="52"/>
      <c r="BV224" s="176"/>
      <c r="BW224" s="189">
        <f t="shared" si="37"/>
        <v>0</v>
      </c>
      <c r="BX224" s="52"/>
      <c r="CA224" s="52"/>
      <c r="CB224" s="49"/>
      <c r="CC224" s="52"/>
      <c r="CE224" s="52"/>
      <c r="CF224" s="51">
        <f t="shared" si="38"/>
        <v>0</v>
      </c>
      <c r="CG224" s="51">
        <f t="shared" si="39"/>
        <v>0</v>
      </c>
      <c r="CH224" s="50">
        <f t="shared" si="40"/>
        <v>44196</v>
      </c>
      <c r="CI224" s="51">
        <f t="shared" si="41"/>
        <v>152</v>
      </c>
      <c r="CJ224" s="49">
        <f t="shared" si="42"/>
        <v>588473755</v>
      </c>
      <c r="CK224" s="49"/>
      <c r="CL224" s="49">
        <f t="shared" si="43"/>
        <v>588473755</v>
      </c>
      <c r="CM224" s="178"/>
      <c r="CO224" s="55"/>
      <c r="CP224" s="49"/>
      <c r="CQ224" s="49"/>
      <c r="CR224" s="49"/>
      <c r="CS224" s="49"/>
      <c r="CT224" s="49"/>
    </row>
    <row r="225" spans="1:107" s="65" customFormat="1" ht="16.5" customHeight="1" x14ac:dyDescent="0.3">
      <c r="A225" s="67">
        <v>224</v>
      </c>
      <c r="B225" s="78" t="s">
        <v>1582</v>
      </c>
      <c r="C225" s="78" t="s">
        <v>1583</v>
      </c>
      <c r="D225" s="78" t="s">
        <v>1584</v>
      </c>
      <c r="E225" s="75">
        <v>123805279</v>
      </c>
      <c r="F225" s="108" t="s">
        <v>1423</v>
      </c>
      <c r="G225" s="108"/>
      <c r="H225" s="73">
        <v>44054</v>
      </c>
      <c r="I225" s="73">
        <v>44054</v>
      </c>
      <c r="J225" s="73">
        <v>44084</v>
      </c>
      <c r="K225" s="80">
        <f t="shared" si="44"/>
        <v>30</v>
      </c>
      <c r="L225" s="78" t="s">
        <v>1582</v>
      </c>
      <c r="M225" s="65" t="s">
        <v>1585</v>
      </c>
      <c r="N225" s="78" t="s">
        <v>1582</v>
      </c>
      <c r="O225" s="65" t="s">
        <v>1586</v>
      </c>
      <c r="Q225" s="65" t="s">
        <v>1587</v>
      </c>
      <c r="R225" s="65" t="s">
        <v>153</v>
      </c>
      <c r="T225" s="65" t="s">
        <v>88</v>
      </c>
      <c r="U225" s="78" t="s">
        <v>128</v>
      </c>
      <c r="V225" s="78" t="s">
        <v>127</v>
      </c>
      <c r="W225" s="78" t="s">
        <v>151</v>
      </c>
      <c r="X225" s="78" t="s">
        <v>150</v>
      </c>
      <c r="Y225" s="78" t="s">
        <v>1588</v>
      </c>
      <c r="Z225" s="67"/>
      <c r="AA225" s="75"/>
      <c r="AB225" s="73"/>
      <c r="AC225" s="67"/>
      <c r="AD225" s="73"/>
      <c r="AE225" s="73"/>
      <c r="AF225" s="107"/>
      <c r="AG225" s="74"/>
      <c r="AH225" s="179"/>
      <c r="AI225" s="179"/>
      <c r="AJ225" s="58">
        <f t="shared" si="34"/>
        <v>0</v>
      </c>
      <c r="AK225" s="73"/>
      <c r="AL225" s="72"/>
      <c r="AM225" s="66"/>
      <c r="AN225" s="73"/>
      <c r="AP225" s="68"/>
      <c r="AR225" s="68"/>
      <c r="AS225" s="66"/>
      <c r="AU225" s="68"/>
      <c r="AV225" s="68"/>
      <c r="AW225" s="189">
        <f t="shared" si="35"/>
        <v>0</v>
      </c>
      <c r="AX225" s="68"/>
      <c r="AZ225" s="69"/>
      <c r="BA225" s="68"/>
      <c r="BC225" s="68"/>
      <c r="BE225" s="68"/>
      <c r="BF225" s="66"/>
      <c r="BH225" s="68"/>
      <c r="BI225" s="68"/>
      <c r="BJ225" s="189"/>
      <c r="BK225" s="68"/>
      <c r="BN225" s="68"/>
      <c r="BP225" s="68"/>
      <c r="BR225" s="68"/>
      <c r="BS225" s="66"/>
      <c r="BU225" s="68"/>
      <c r="BV225" s="84"/>
      <c r="BW225" s="189"/>
      <c r="BX225" s="68"/>
      <c r="CA225" s="68"/>
      <c r="CB225" s="66"/>
      <c r="CC225" s="68"/>
      <c r="CE225" s="68"/>
      <c r="CF225" s="51"/>
      <c r="CG225" s="51"/>
      <c r="CH225" s="50">
        <f t="shared" si="40"/>
        <v>44084</v>
      </c>
      <c r="CI225" s="51"/>
      <c r="CJ225" s="49">
        <f t="shared" si="42"/>
        <v>123805279</v>
      </c>
      <c r="CK225" s="66"/>
      <c r="CL225" s="49">
        <f t="shared" si="43"/>
        <v>123805279</v>
      </c>
      <c r="CM225" s="68"/>
      <c r="CP225" s="66"/>
      <c r="CQ225" s="66"/>
      <c r="CR225" s="66"/>
      <c r="CS225" s="66"/>
      <c r="CT225" s="80"/>
      <c r="CU225" s="67"/>
      <c r="CV225" s="67"/>
      <c r="CW225" s="67"/>
      <c r="CX225" s="67"/>
      <c r="CY225" s="67"/>
      <c r="CZ225" s="67"/>
      <c r="DA225" s="67"/>
      <c r="DB225" s="67"/>
      <c r="DC225" s="67"/>
    </row>
    <row r="226" spans="1:107" s="65" customFormat="1" ht="16.5" customHeight="1" x14ac:dyDescent="0.3">
      <c r="A226" s="67">
        <v>225</v>
      </c>
      <c r="B226" s="78" t="s">
        <v>1589</v>
      </c>
      <c r="C226" s="78" t="s">
        <v>1590</v>
      </c>
      <c r="D226" s="78" t="s">
        <v>1591</v>
      </c>
      <c r="E226" s="75">
        <v>7000000</v>
      </c>
      <c r="F226" s="108" t="s">
        <v>1423</v>
      </c>
      <c r="G226" s="108"/>
      <c r="H226" s="73">
        <v>44057</v>
      </c>
      <c r="I226" s="73">
        <v>44057</v>
      </c>
      <c r="J226" s="73">
        <v>44196</v>
      </c>
      <c r="K226" s="80">
        <f t="shared" si="44"/>
        <v>139</v>
      </c>
      <c r="L226" s="78"/>
      <c r="N226" s="81"/>
      <c r="U226" s="78"/>
      <c r="V226" s="78"/>
      <c r="W226" s="78"/>
      <c r="X226" s="78"/>
      <c r="Y226" s="78"/>
      <c r="Z226" s="67"/>
      <c r="AA226" s="75"/>
      <c r="AB226" s="73"/>
      <c r="AC226" s="67"/>
      <c r="AD226" s="73"/>
      <c r="AE226" s="73"/>
      <c r="AF226" s="107"/>
      <c r="AG226" s="74"/>
      <c r="AH226" s="179"/>
      <c r="AI226" s="179"/>
      <c r="AJ226" s="58">
        <f t="shared" si="34"/>
        <v>0</v>
      </c>
      <c r="AK226" s="73"/>
      <c r="AL226" s="72"/>
      <c r="AM226" s="66"/>
      <c r="AN226" s="73"/>
      <c r="AP226" s="68"/>
      <c r="AR226" s="68"/>
      <c r="AS226" s="66"/>
      <c r="AU226" s="68"/>
      <c r="AV226" s="68"/>
      <c r="AW226" s="189">
        <f t="shared" si="35"/>
        <v>0</v>
      </c>
      <c r="AX226" s="68"/>
      <c r="AZ226" s="69"/>
      <c r="BA226" s="68"/>
      <c r="BC226" s="68"/>
      <c r="BE226" s="68"/>
      <c r="BF226" s="66"/>
      <c r="BH226" s="68"/>
      <c r="BI226" s="68"/>
      <c r="BJ226" s="189"/>
      <c r="BK226" s="68"/>
      <c r="BN226" s="68"/>
      <c r="BP226" s="68"/>
      <c r="BR226" s="68"/>
      <c r="BS226" s="66"/>
      <c r="BU226" s="68"/>
      <c r="BV226" s="84"/>
      <c r="BW226" s="189"/>
      <c r="BX226" s="68"/>
      <c r="CA226" s="68"/>
      <c r="CB226" s="66"/>
      <c r="CC226" s="68"/>
      <c r="CE226" s="68"/>
      <c r="CF226" s="51"/>
      <c r="CG226" s="51"/>
      <c r="CH226" s="50">
        <f t="shared" si="40"/>
        <v>44196</v>
      </c>
      <c r="CI226" s="51"/>
      <c r="CJ226" s="49">
        <f t="shared" si="42"/>
        <v>7000000</v>
      </c>
      <c r="CK226" s="66"/>
      <c r="CL226" s="49">
        <f t="shared" si="43"/>
        <v>7000000</v>
      </c>
      <c r="CM226" s="68"/>
      <c r="CP226" s="66"/>
      <c r="CQ226" s="66"/>
      <c r="CR226" s="66"/>
      <c r="CS226" s="66"/>
      <c r="CT226" s="80"/>
      <c r="CU226" s="67"/>
      <c r="CV226" s="67"/>
      <c r="CW226" s="67"/>
      <c r="CX226" s="67"/>
      <c r="CY226" s="67"/>
      <c r="CZ226" s="67"/>
      <c r="DA226" s="67"/>
      <c r="DB226" s="67"/>
      <c r="DC226" s="67"/>
    </row>
    <row r="227" spans="1:107" s="48" customFormat="1" ht="16.5" customHeight="1" x14ac:dyDescent="0.3">
      <c r="A227" s="55">
        <v>226</v>
      </c>
      <c r="B227" s="61" t="s">
        <v>165</v>
      </c>
      <c r="C227" s="61" t="s">
        <v>1592</v>
      </c>
      <c r="D227" s="61" t="s">
        <v>1593</v>
      </c>
      <c r="E227" s="64">
        <v>130000000</v>
      </c>
      <c r="F227" s="175" t="s">
        <v>1423</v>
      </c>
      <c r="G227" s="63"/>
      <c r="H227" s="57">
        <v>44057</v>
      </c>
      <c r="I227" s="57"/>
      <c r="J227" s="57"/>
      <c r="K227" s="62">
        <f>+J227-I227</f>
        <v>0</v>
      </c>
      <c r="L227" s="61" t="s">
        <v>167</v>
      </c>
      <c r="M227" s="48" t="s">
        <v>166</v>
      </c>
      <c r="N227" s="61" t="s">
        <v>165</v>
      </c>
      <c r="O227" s="48" t="s">
        <v>164</v>
      </c>
      <c r="Q227" s="48" t="s">
        <v>1594</v>
      </c>
      <c r="R227" s="48" t="s">
        <v>1595</v>
      </c>
      <c r="S227" s="48" t="s">
        <v>162</v>
      </c>
      <c r="T227" s="48" t="s">
        <v>88</v>
      </c>
      <c r="U227" s="61" t="s">
        <v>128</v>
      </c>
      <c r="V227" s="61" t="s">
        <v>127</v>
      </c>
      <c r="W227" s="48" t="s">
        <v>1596</v>
      </c>
      <c r="X227" s="48" t="s">
        <v>84</v>
      </c>
      <c r="Y227" s="61"/>
      <c r="Z227" s="55">
        <v>610</v>
      </c>
      <c r="AA227" s="60">
        <v>130000000</v>
      </c>
      <c r="AB227" s="57">
        <v>44025</v>
      </c>
      <c r="AC227" s="55"/>
      <c r="AD227" s="57"/>
      <c r="AE227" s="57"/>
      <c r="AF227" s="49"/>
      <c r="AG227" s="59"/>
      <c r="AH227" s="57"/>
      <c r="AI227" s="57"/>
      <c r="AJ227" s="58">
        <f t="shared" si="34"/>
        <v>0</v>
      </c>
      <c r="AK227" s="57"/>
      <c r="AL227" s="56"/>
      <c r="AM227" s="49"/>
      <c r="AN227" s="57"/>
      <c r="AO227" s="55"/>
      <c r="AP227" s="54"/>
      <c r="AR227" s="54"/>
      <c r="AS227" s="49"/>
      <c r="AU227" s="52"/>
      <c r="AV227" s="52"/>
      <c r="AW227" s="189">
        <f t="shared" si="35"/>
        <v>0</v>
      </c>
      <c r="AX227" s="52"/>
      <c r="AZ227" s="53"/>
      <c r="BA227" s="52"/>
      <c r="BC227" s="52"/>
      <c r="BE227" s="52"/>
      <c r="BF227" s="49"/>
      <c r="BH227" s="52"/>
      <c r="BI227" s="52"/>
      <c r="BJ227" s="189"/>
      <c r="BK227" s="52"/>
      <c r="BN227" s="52"/>
      <c r="BP227" s="52"/>
      <c r="BR227" s="52"/>
      <c r="BS227" s="49"/>
      <c r="BU227" s="52"/>
      <c r="BV227" s="176"/>
      <c r="BW227" s="189"/>
      <c r="BX227" s="52"/>
      <c r="CA227" s="52"/>
      <c r="CB227" s="49"/>
      <c r="CC227" s="52"/>
      <c r="CE227" s="52"/>
      <c r="CF227" s="51"/>
      <c r="CG227" s="51"/>
      <c r="CH227" s="50"/>
      <c r="CI227" s="51"/>
      <c r="CJ227" s="49">
        <f>+E227+AF227+AS227+BF227+BS227</f>
        <v>130000000</v>
      </c>
      <c r="CK227" s="49"/>
      <c r="CL227" s="49"/>
      <c r="CM227" s="178"/>
      <c r="CO227" s="55"/>
      <c r="CP227" s="49"/>
      <c r="CQ227" s="49"/>
      <c r="CR227" s="49"/>
      <c r="CS227" s="49"/>
      <c r="CT227" s="49"/>
    </row>
    <row r="228" spans="1:107" s="48" customFormat="1" ht="16.5" customHeight="1" x14ac:dyDescent="0.3">
      <c r="A228" s="55">
        <v>227</v>
      </c>
      <c r="B228" s="61" t="s">
        <v>1597</v>
      </c>
      <c r="C228" s="61" t="s">
        <v>1598</v>
      </c>
      <c r="D228" s="61" t="s">
        <v>1599</v>
      </c>
      <c r="E228" s="64">
        <v>10710000</v>
      </c>
      <c r="F228" s="175" t="s">
        <v>1423</v>
      </c>
      <c r="G228" s="63"/>
      <c r="H228" s="57">
        <v>44064</v>
      </c>
      <c r="I228" s="57"/>
      <c r="J228" s="57"/>
      <c r="K228" s="62">
        <f>+J228-I228</f>
        <v>0</v>
      </c>
      <c r="L228" s="61" t="s">
        <v>1600</v>
      </c>
      <c r="M228" s="48">
        <v>556288</v>
      </c>
      <c r="N228" s="61" t="s">
        <v>1597</v>
      </c>
      <c r="O228" s="48" t="s">
        <v>1601</v>
      </c>
      <c r="Q228" s="48" t="s">
        <v>1602</v>
      </c>
      <c r="R228" s="48" t="s">
        <v>1603</v>
      </c>
      <c r="S228" s="48" t="s">
        <v>1604</v>
      </c>
      <c r="T228" s="48" t="s">
        <v>581</v>
      </c>
      <c r="U228" s="61" t="s">
        <v>128</v>
      </c>
      <c r="V228" s="61" t="s">
        <v>127</v>
      </c>
      <c r="Y228" s="61"/>
      <c r="Z228" s="55">
        <v>662</v>
      </c>
      <c r="AA228" s="60">
        <v>10710000</v>
      </c>
      <c r="AB228" s="57">
        <v>44062</v>
      </c>
      <c r="AC228" s="55"/>
      <c r="AD228" s="57"/>
      <c r="AE228" s="57"/>
      <c r="AF228" s="49"/>
      <c r="AG228" s="59"/>
      <c r="AH228" s="57"/>
      <c r="AI228" s="57"/>
      <c r="AJ228" s="58"/>
      <c r="AK228" s="57"/>
      <c r="AL228" s="56"/>
      <c r="AM228" s="49"/>
      <c r="AN228" s="57"/>
      <c r="AO228" s="55"/>
      <c r="AP228" s="54"/>
      <c r="AR228" s="54"/>
      <c r="AS228" s="49"/>
      <c r="AU228" s="52"/>
      <c r="AV228" s="52"/>
      <c r="AW228" s="189"/>
      <c r="AX228" s="52"/>
      <c r="AZ228" s="53"/>
      <c r="BA228" s="52"/>
      <c r="BC228" s="52"/>
      <c r="BE228" s="52"/>
      <c r="BF228" s="49"/>
      <c r="BH228" s="52"/>
      <c r="BI228" s="52"/>
      <c r="BJ228" s="189"/>
      <c r="BK228" s="52"/>
      <c r="BN228" s="52"/>
      <c r="BP228" s="52"/>
      <c r="BR228" s="52"/>
      <c r="BS228" s="49"/>
      <c r="BU228" s="52"/>
      <c r="BV228" s="176"/>
      <c r="BW228" s="189"/>
      <c r="BX228" s="52"/>
      <c r="CA228" s="52"/>
      <c r="CB228" s="49"/>
      <c r="CC228" s="52"/>
      <c r="CE228" s="52"/>
      <c r="CF228" s="51"/>
      <c r="CG228" s="51"/>
      <c r="CH228" s="50"/>
      <c r="CI228" s="51"/>
      <c r="CJ228" s="49">
        <f>+E228+AF228+AS228+BF228+BS228</f>
        <v>10710000</v>
      </c>
      <c r="CK228" s="49"/>
      <c r="CL228" s="49"/>
      <c r="CM228" s="178"/>
      <c r="CO228" s="55"/>
      <c r="CP228" s="49"/>
      <c r="CQ228" s="49"/>
      <c r="CR228" s="49"/>
      <c r="CS228" s="49"/>
      <c r="CT228" s="49"/>
    </row>
    <row r="229" spans="1:107" ht="16.5" customHeight="1" x14ac:dyDescent="0.3">
      <c r="B229" s="40"/>
      <c r="C229" s="40"/>
      <c r="F229" s="41"/>
      <c r="G229" s="41"/>
      <c r="L229" s="40"/>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1:107" ht="16.5" customHeight="1" x14ac:dyDescent="0.3">
      <c r="F230" s="41"/>
      <c r="G230" s="41"/>
      <c r="L230" s="37"/>
      <c r="N230" s="37"/>
      <c r="U230" s="37"/>
      <c r="V230" s="37"/>
      <c r="W230" s="37"/>
      <c r="X230" s="37"/>
      <c r="Y230" s="37"/>
      <c r="AF230" s="32"/>
      <c r="AM230" s="26"/>
      <c r="AO230" s="24"/>
      <c r="CF230" s="38"/>
      <c r="CG230" s="38"/>
      <c r="CH230" s="39"/>
      <c r="CI230" s="38"/>
      <c r="CM230" s="27"/>
      <c r="CO230" s="24"/>
      <c r="CT230" s="35"/>
      <c r="CU230" s="25"/>
      <c r="CV230" s="25"/>
      <c r="CW230" s="25"/>
      <c r="CX230" s="25"/>
      <c r="CY230" s="25"/>
      <c r="CZ230" s="25"/>
      <c r="DA230" s="25"/>
      <c r="DB230" s="25"/>
      <c r="DC230" s="25"/>
    </row>
    <row r="231" spans="1:107" ht="16.5" customHeight="1" x14ac:dyDescent="0.3">
      <c r="L231" s="37"/>
      <c r="M231" s="37"/>
      <c r="N231" s="37"/>
      <c r="U231" s="37"/>
      <c r="V231" s="37"/>
      <c r="AQ231" s="42"/>
      <c r="CF231" s="38"/>
      <c r="CG231" s="38"/>
      <c r="CH231" s="39"/>
      <c r="CM231" s="44"/>
      <c r="CO231" s="24"/>
    </row>
    <row r="232" spans="1:107" ht="16.5" customHeight="1" x14ac:dyDescent="0.3">
      <c r="B232" s="40"/>
      <c r="C232" s="40"/>
      <c r="F232" s="41"/>
      <c r="G232" s="41"/>
      <c r="L232" s="40"/>
      <c r="N232" s="40"/>
      <c r="U232" s="37"/>
      <c r="V232" s="37"/>
      <c r="W232" s="37"/>
      <c r="X232" s="37"/>
      <c r="Y232" s="37"/>
      <c r="AF232" s="32"/>
      <c r="AM232" s="26"/>
      <c r="AO232" s="24"/>
      <c r="CF232" s="38"/>
      <c r="CG232" s="38"/>
      <c r="CH232" s="39"/>
      <c r="CI232" s="38"/>
      <c r="CM232" s="27"/>
      <c r="CO232" s="24"/>
      <c r="CT232" s="35"/>
      <c r="CU232" s="25"/>
      <c r="CV232" s="25"/>
      <c r="CW232" s="25"/>
      <c r="CX232" s="25"/>
      <c r="CY232" s="25"/>
      <c r="CZ232" s="25"/>
      <c r="DA232" s="25"/>
      <c r="DB232" s="25"/>
      <c r="DC232" s="25"/>
    </row>
    <row r="233" spans="1:107" ht="16.5" customHeight="1" x14ac:dyDescent="0.3">
      <c r="B233" s="40"/>
      <c r="C233" s="40"/>
      <c r="F233" s="41"/>
      <c r="G233" s="41"/>
      <c r="L233" s="40"/>
      <c r="N233" s="40"/>
      <c r="U233" s="37"/>
      <c r="V233" s="37"/>
      <c r="W233" s="37"/>
      <c r="X233" s="37"/>
      <c r="Y233" s="37"/>
      <c r="AF233" s="32"/>
      <c r="AM233" s="26"/>
      <c r="AO233" s="24"/>
      <c r="CF233" s="38"/>
      <c r="CG233" s="38"/>
      <c r="CH233" s="39"/>
      <c r="CI233" s="38"/>
      <c r="CM233" s="27"/>
      <c r="CO233" s="24"/>
      <c r="CT233" s="35"/>
      <c r="CU233" s="25"/>
      <c r="CV233" s="25"/>
      <c r="CW233" s="25"/>
      <c r="CX233" s="25"/>
      <c r="CY233" s="25"/>
      <c r="CZ233" s="25"/>
      <c r="DA233" s="25"/>
      <c r="DB233" s="25"/>
      <c r="DC233" s="25"/>
    </row>
    <row r="234" spans="1:107" ht="16.5" customHeight="1" x14ac:dyDescent="0.3">
      <c r="L234" s="37"/>
      <c r="N234" s="37"/>
      <c r="U234" s="37"/>
      <c r="V234" s="37"/>
      <c r="AQ234" s="42"/>
      <c r="CF234" s="38"/>
      <c r="CG234" s="38"/>
      <c r="CH234" s="39"/>
      <c r="CM234" s="44"/>
      <c r="CO234" s="24"/>
    </row>
    <row r="235" spans="1:107" ht="16.5" customHeight="1" x14ac:dyDescent="0.3">
      <c r="L235" s="37"/>
      <c r="N235" s="37"/>
      <c r="U235" s="37"/>
      <c r="V235" s="37"/>
      <c r="AQ235" s="42"/>
      <c r="CF235" s="38"/>
      <c r="CG235" s="38"/>
      <c r="CH235" s="39"/>
      <c r="CM235" s="44"/>
      <c r="CO235" s="24"/>
    </row>
    <row r="236" spans="1:107" ht="16.5" customHeight="1" x14ac:dyDescent="0.3">
      <c r="B236" s="40"/>
      <c r="C236" s="40"/>
      <c r="F236" s="41"/>
      <c r="G236" s="41"/>
      <c r="L236" s="40"/>
      <c r="N236" s="40"/>
      <c r="U236" s="37"/>
      <c r="V236" s="37"/>
      <c r="W236" s="37"/>
      <c r="X236" s="37"/>
      <c r="Y236" s="37"/>
      <c r="AF236" s="32"/>
      <c r="AM236" s="26"/>
      <c r="AO236" s="24"/>
      <c r="CF236" s="38"/>
      <c r="CG236" s="38"/>
      <c r="CH236" s="39"/>
      <c r="CI236" s="38"/>
      <c r="CM236" s="27"/>
      <c r="CO236" s="24"/>
      <c r="CT236" s="35"/>
      <c r="CU236" s="25"/>
      <c r="CV236" s="25"/>
      <c r="CW236" s="25"/>
      <c r="CX236" s="25"/>
      <c r="CY236" s="25"/>
      <c r="CZ236" s="25"/>
      <c r="DA236" s="25"/>
      <c r="DB236" s="25"/>
      <c r="DC236" s="25"/>
    </row>
    <row r="237" spans="1:107" ht="16.5" customHeight="1" x14ac:dyDescent="0.3">
      <c r="B237" s="40"/>
      <c r="C237" s="40"/>
      <c r="F237" s="41"/>
      <c r="G237" s="41"/>
      <c r="N237" s="40"/>
      <c r="U237" s="37"/>
      <c r="V237" s="37"/>
      <c r="W237" s="37"/>
      <c r="X237" s="37"/>
      <c r="Y237" s="37"/>
      <c r="AF237" s="32"/>
      <c r="AM237" s="26"/>
      <c r="AO237" s="24"/>
      <c r="CF237" s="38"/>
      <c r="CG237" s="38"/>
      <c r="CH237" s="39"/>
      <c r="CI237" s="38"/>
      <c r="CM237" s="27"/>
      <c r="CO237" s="24"/>
      <c r="CT237" s="35"/>
      <c r="CU237" s="25"/>
      <c r="CV237" s="25"/>
      <c r="CW237" s="25"/>
      <c r="CX237" s="25"/>
      <c r="CY237" s="25"/>
      <c r="CZ237" s="25"/>
      <c r="DA237" s="25"/>
      <c r="DB237" s="25"/>
      <c r="DC237" s="25"/>
    </row>
    <row r="238" spans="1:107" ht="16.5" customHeight="1" x14ac:dyDescent="0.3">
      <c r="L238" s="37"/>
      <c r="N238" s="37"/>
      <c r="U238" s="37"/>
      <c r="V238" s="37"/>
      <c r="AQ238" s="42"/>
      <c r="CF238" s="38"/>
      <c r="CG238" s="38"/>
      <c r="CH238" s="39"/>
      <c r="CM238" s="44"/>
      <c r="CO238" s="24"/>
    </row>
    <row r="239" spans="1:107" ht="16.5" customHeight="1" x14ac:dyDescent="0.3">
      <c r="L239" s="37"/>
      <c r="N239" s="40"/>
      <c r="U239" s="37"/>
      <c r="V239" s="37"/>
      <c r="CF239" s="38"/>
      <c r="CG239" s="38"/>
      <c r="CH239" s="39"/>
      <c r="CM239" s="44"/>
      <c r="CO239" s="24"/>
    </row>
    <row r="240" spans="1:107" ht="16.5" customHeight="1" x14ac:dyDescent="0.3">
      <c r="L240" s="37"/>
      <c r="N240" s="40"/>
      <c r="U240" s="37"/>
      <c r="V240" s="37"/>
      <c r="CF240" s="38"/>
      <c r="CG240" s="38"/>
      <c r="CH240" s="39"/>
      <c r="CM240" s="44"/>
      <c r="CO240" s="24"/>
    </row>
    <row r="241" spans="2:107" ht="16.5" customHeight="1" x14ac:dyDescent="0.3">
      <c r="L241" s="37"/>
      <c r="N241" s="40"/>
      <c r="U241" s="37"/>
      <c r="V241" s="37"/>
      <c r="CF241" s="38"/>
      <c r="CG241" s="38"/>
      <c r="CH241" s="39"/>
      <c r="CM241" s="44"/>
      <c r="CO241" s="24"/>
    </row>
    <row r="242" spans="2:107" ht="16.5" customHeight="1" x14ac:dyDescent="0.3">
      <c r="L242" s="37"/>
      <c r="N242" s="40"/>
      <c r="U242" s="37"/>
      <c r="V242" s="37"/>
      <c r="CF242" s="38"/>
      <c r="CG242" s="38"/>
      <c r="CH242" s="39"/>
      <c r="CM242" s="44"/>
      <c r="CO242" s="24"/>
    </row>
    <row r="243" spans="2:107" ht="16.5" customHeight="1" x14ac:dyDescent="0.3">
      <c r="L243" s="37"/>
      <c r="N243" s="40"/>
      <c r="U243" s="37"/>
      <c r="V243" s="37"/>
      <c r="CF243" s="38"/>
      <c r="CG243" s="38"/>
      <c r="CH243" s="39"/>
      <c r="CM243" s="44"/>
      <c r="CO243" s="24"/>
    </row>
    <row r="244" spans="2:107" ht="16.5" customHeight="1" x14ac:dyDescent="0.3">
      <c r="L244" s="37"/>
      <c r="N244" s="40"/>
      <c r="U244" s="37"/>
      <c r="V244" s="37"/>
      <c r="AQ244" s="42"/>
      <c r="CF244" s="38"/>
      <c r="CG244" s="38"/>
      <c r="CH244" s="39"/>
      <c r="CM244" s="44"/>
      <c r="CO244" s="24"/>
    </row>
    <row r="245" spans="2:107" ht="16.5" customHeight="1" x14ac:dyDescent="0.3">
      <c r="L245" s="37"/>
      <c r="N245" s="40"/>
      <c r="U245" s="37"/>
      <c r="V245" s="37"/>
      <c r="CF245" s="38"/>
      <c r="CG245" s="38"/>
      <c r="CH245" s="39"/>
      <c r="CM245" s="44"/>
      <c r="CO245" s="24"/>
    </row>
    <row r="246" spans="2:107" ht="16.5" customHeight="1" x14ac:dyDescent="0.3">
      <c r="L246" s="37"/>
      <c r="N246" s="40"/>
      <c r="U246" s="37"/>
      <c r="V246" s="37"/>
      <c r="CF246" s="38"/>
      <c r="CG246" s="38"/>
      <c r="CH246" s="39"/>
      <c r="CM246" s="44"/>
      <c r="CO246" s="24"/>
    </row>
    <row r="247" spans="2:107" ht="16.5" customHeight="1" x14ac:dyDescent="0.3">
      <c r="L247" s="37"/>
      <c r="N247" s="37"/>
      <c r="U247" s="37"/>
      <c r="V247" s="37"/>
      <c r="AQ247" s="42"/>
      <c r="CF247" s="38"/>
      <c r="CG247" s="38"/>
      <c r="CH247" s="39"/>
      <c r="CM247" s="44"/>
      <c r="CO247" s="24"/>
    </row>
    <row r="248" spans="2:107" ht="16.5" customHeight="1" x14ac:dyDescent="0.3">
      <c r="L248" s="37"/>
      <c r="N248" s="37"/>
      <c r="U248" s="37"/>
      <c r="V248" s="37"/>
      <c r="CF248" s="38"/>
      <c r="CG248" s="38"/>
      <c r="CH248" s="39"/>
      <c r="CM248" s="44"/>
      <c r="CO248" s="24"/>
    </row>
    <row r="249" spans="2:107" ht="16.5" customHeight="1" x14ac:dyDescent="0.3">
      <c r="L249" s="37"/>
      <c r="N249" s="37"/>
      <c r="V249" s="45"/>
      <c r="CF249" s="38"/>
      <c r="CG249" s="38"/>
      <c r="CH249" s="39"/>
      <c r="CM249" s="44"/>
      <c r="CO249" s="24"/>
    </row>
    <row r="250" spans="2:107" ht="16.5" customHeight="1" x14ac:dyDescent="0.3">
      <c r="L250" s="37"/>
      <c r="N250" s="37"/>
      <c r="U250" s="37"/>
      <c r="V250" s="37"/>
      <c r="AQ250" s="42"/>
      <c r="CF250" s="38"/>
      <c r="CG250" s="38"/>
      <c r="CH250" s="39"/>
      <c r="CM250" s="44"/>
      <c r="CO250" s="24"/>
    </row>
    <row r="251" spans="2:107" ht="16.5" customHeight="1" x14ac:dyDescent="0.3">
      <c r="L251" s="37"/>
      <c r="N251" s="37"/>
      <c r="U251" s="37"/>
      <c r="V251" s="37"/>
      <c r="AQ251" s="42"/>
      <c r="CF251" s="38"/>
      <c r="CG251" s="38"/>
      <c r="CH251" s="39"/>
      <c r="CM251" s="44"/>
      <c r="CO251" s="24"/>
    </row>
    <row r="252" spans="2:107" ht="16.5" customHeight="1" x14ac:dyDescent="0.3">
      <c r="L252" s="37"/>
      <c r="N252" s="37"/>
      <c r="U252" s="37"/>
      <c r="V252" s="37"/>
      <c r="AQ252" s="42"/>
      <c r="CF252" s="38"/>
      <c r="CG252" s="38"/>
      <c r="CH252" s="39"/>
      <c r="CM252" s="44"/>
      <c r="CO252" s="24"/>
    </row>
    <row r="253" spans="2:107" ht="17.25" customHeight="1" x14ac:dyDescent="0.3">
      <c r="B253" s="40"/>
      <c r="C253" s="40"/>
      <c r="F253" s="41"/>
      <c r="G253" s="47"/>
      <c r="L253" s="40"/>
      <c r="N253" s="40"/>
      <c r="U253" s="37"/>
      <c r="V253" s="37"/>
      <c r="W253" s="37"/>
      <c r="X253" s="37"/>
      <c r="Y253" s="37"/>
      <c r="AF253" s="32"/>
      <c r="AM253" s="26"/>
      <c r="AO253" s="24"/>
      <c r="CF253" s="38"/>
      <c r="CG253" s="38"/>
      <c r="CH253" s="39"/>
      <c r="CI253" s="38"/>
      <c r="CM253" s="27"/>
      <c r="CO253" s="24"/>
      <c r="CT253" s="35"/>
      <c r="CU253" s="25"/>
      <c r="CV253" s="25"/>
      <c r="CW253" s="25"/>
      <c r="CX253" s="25"/>
      <c r="CY253" s="25"/>
      <c r="CZ253" s="25"/>
      <c r="DA253" s="25"/>
      <c r="DB253" s="25"/>
      <c r="DC253" s="25"/>
    </row>
    <row r="254" spans="2:107" ht="16.5" customHeight="1" x14ac:dyDescent="0.3">
      <c r="B254" s="40"/>
      <c r="C254" s="40"/>
      <c r="F254" s="41"/>
      <c r="G254" s="47"/>
      <c r="L254" s="40"/>
      <c r="N254" s="40"/>
      <c r="U254" s="37"/>
      <c r="V254" s="37"/>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7"/>
      <c r="L255" s="40"/>
      <c r="N255" s="40"/>
      <c r="U255" s="37"/>
      <c r="V255" s="37"/>
      <c r="W255" s="37"/>
      <c r="X255" s="37"/>
      <c r="Y255" s="37"/>
      <c r="AF255" s="32"/>
      <c r="AM255" s="26"/>
      <c r="AO255" s="24"/>
      <c r="CF255" s="38"/>
      <c r="CG255" s="38"/>
      <c r="CH255" s="39"/>
      <c r="CI255" s="38"/>
      <c r="CM255" s="27"/>
      <c r="CO255" s="24"/>
      <c r="CT255" s="35"/>
      <c r="CU255" s="25"/>
      <c r="CV255" s="25"/>
      <c r="CW255" s="25"/>
      <c r="CX255" s="25"/>
      <c r="CY255" s="25"/>
      <c r="CZ255" s="25"/>
      <c r="DA255" s="25"/>
      <c r="DB255" s="25"/>
      <c r="DC255" s="25"/>
    </row>
    <row r="256" spans="2:107" ht="17.25" customHeight="1" x14ac:dyDescent="0.3">
      <c r="B256" s="40"/>
      <c r="C256" s="40"/>
      <c r="F256" s="41"/>
      <c r="G256" s="47"/>
      <c r="L256" s="40"/>
      <c r="N256" s="40"/>
      <c r="U256" s="37"/>
      <c r="V256" s="37"/>
      <c r="W256" s="37"/>
      <c r="X256" s="37"/>
      <c r="Y256" s="37"/>
      <c r="AF256" s="32"/>
      <c r="AM256" s="26"/>
      <c r="AO256" s="24"/>
      <c r="CF256" s="38"/>
      <c r="CG256" s="38"/>
      <c r="CH256" s="39"/>
      <c r="CI256" s="38"/>
      <c r="CM256" s="27"/>
      <c r="CO256" s="24"/>
      <c r="CT256" s="35"/>
      <c r="CU256" s="25"/>
      <c r="CV256" s="25"/>
      <c r="CW256" s="25"/>
      <c r="CX256" s="25"/>
      <c r="CY256" s="25"/>
      <c r="CZ256" s="25"/>
      <c r="DA256" s="25"/>
      <c r="DB256" s="25"/>
      <c r="DC256" s="25"/>
    </row>
    <row r="257" spans="2:107" ht="16.5" customHeight="1" x14ac:dyDescent="0.3">
      <c r="B257" s="40"/>
      <c r="C257" s="40"/>
      <c r="F257" s="41"/>
      <c r="G257" s="41"/>
      <c r="L257" s="40"/>
      <c r="N257" s="40"/>
      <c r="U257" s="45"/>
      <c r="V257" s="45"/>
      <c r="W257" s="37"/>
      <c r="X257" s="37"/>
      <c r="Y257" s="37"/>
      <c r="AF257" s="32"/>
      <c r="AM257" s="26"/>
      <c r="AO257" s="24"/>
      <c r="CF257" s="38"/>
      <c r="CG257" s="38"/>
      <c r="CH257" s="39"/>
      <c r="CI257" s="38"/>
      <c r="CM257" s="27"/>
      <c r="CO257" s="24"/>
      <c r="CT257" s="35"/>
      <c r="CU257" s="25"/>
      <c r="CV257" s="25"/>
      <c r="CW257" s="25"/>
      <c r="CX257" s="25"/>
      <c r="CY257" s="25"/>
      <c r="CZ257" s="25"/>
      <c r="DA257" s="25"/>
      <c r="DB257" s="25"/>
      <c r="DC257" s="25"/>
    </row>
    <row r="258" spans="2:107" ht="16.5" customHeight="1" x14ac:dyDescent="0.3">
      <c r="B258" s="40"/>
      <c r="C258" s="40"/>
      <c r="F258" s="41"/>
      <c r="G258" s="41"/>
      <c r="L258" s="40"/>
      <c r="N258" s="40"/>
      <c r="U258" s="45"/>
      <c r="V258" s="45"/>
      <c r="W258" s="37"/>
      <c r="X258" s="37"/>
      <c r="Y258" s="37"/>
      <c r="AF258" s="32"/>
      <c r="AM258" s="26"/>
      <c r="AO258" s="24"/>
      <c r="CF258" s="38"/>
      <c r="CG258" s="38"/>
      <c r="CH258" s="39"/>
      <c r="CI258" s="38"/>
      <c r="CM258" s="27"/>
      <c r="CN258" s="37"/>
      <c r="CO258" s="37"/>
      <c r="CP258" s="118"/>
      <c r="CT258" s="35"/>
      <c r="CU258" s="25"/>
      <c r="CV258" s="25"/>
      <c r="CW258" s="25"/>
      <c r="CX258" s="25"/>
      <c r="CY258" s="25"/>
      <c r="CZ258" s="25"/>
      <c r="DA258" s="25"/>
      <c r="DB258" s="25"/>
      <c r="DC258" s="25"/>
    </row>
    <row r="259" spans="2:107" ht="16.5" customHeight="1" x14ac:dyDescent="0.3">
      <c r="B259" s="40"/>
      <c r="C259" s="40"/>
      <c r="F259" s="41"/>
      <c r="G259" s="41"/>
      <c r="L259" s="40"/>
      <c r="N259" s="40"/>
      <c r="W259" s="37"/>
      <c r="X259" s="37"/>
      <c r="Y259" s="37"/>
      <c r="AF259" s="32"/>
      <c r="AM259" s="26"/>
      <c r="AO259" s="24"/>
      <c r="CF259" s="38"/>
      <c r="CG259" s="38"/>
      <c r="CH259" s="39"/>
      <c r="CI259" s="38"/>
      <c r="CM259" s="27"/>
      <c r="CO259" s="24"/>
      <c r="CT259" s="35"/>
      <c r="CU259" s="25"/>
      <c r="CV259" s="25"/>
      <c r="CW259" s="25"/>
      <c r="CX259" s="25"/>
      <c r="CY259" s="25"/>
      <c r="CZ259" s="25"/>
      <c r="DA259" s="25"/>
      <c r="DB259" s="25"/>
      <c r="DC259" s="25"/>
    </row>
    <row r="260" spans="2:107" ht="16.5" customHeight="1" x14ac:dyDescent="0.3">
      <c r="L260" s="37"/>
      <c r="N260" s="37"/>
      <c r="U260" s="37"/>
      <c r="V260" s="37"/>
      <c r="CF260" s="38"/>
      <c r="CG260" s="38"/>
      <c r="CH260" s="39"/>
      <c r="CM260" s="44"/>
      <c r="CO260" s="24"/>
    </row>
    <row r="261" spans="2:107" ht="16.5" customHeight="1" x14ac:dyDescent="0.3">
      <c r="L261" s="37"/>
      <c r="N261" s="37"/>
      <c r="U261" s="37"/>
      <c r="V261" s="37"/>
      <c r="CF261" s="38"/>
      <c r="CG261" s="38"/>
      <c r="CH261" s="39"/>
      <c r="CM261" s="44"/>
      <c r="CO261" s="24"/>
    </row>
    <row r="262" spans="2:107" ht="16.5" customHeight="1" x14ac:dyDescent="0.3">
      <c r="B262" s="40"/>
      <c r="C262" s="40"/>
      <c r="F262" s="41"/>
      <c r="G262" s="41"/>
      <c r="L262" s="40"/>
      <c r="N262" s="40"/>
      <c r="W262" s="37"/>
      <c r="X262" s="37"/>
      <c r="Y262" s="37"/>
      <c r="AF262" s="32"/>
      <c r="AM262" s="26"/>
      <c r="AO262" s="24"/>
      <c r="CF262" s="38"/>
      <c r="CG262" s="38"/>
      <c r="CH262" s="39"/>
      <c r="CI262" s="38"/>
      <c r="CM262" s="27"/>
      <c r="CO262" s="24"/>
      <c r="CT262" s="35"/>
      <c r="CU262" s="25"/>
      <c r="CV262" s="25"/>
      <c r="CW262" s="25"/>
      <c r="CX262" s="25"/>
      <c r="CY262" s="25"/>
      <c r="CZ262" s="25"/>
      <c r="DA262" s="25"/>
      <c r="DB262" s="25"/>
      <c r="DC262" s="25"/>
    </row>
    <row r="263" spans="2:107" ht="16.5" customHeight="1" x14ac:dyDescent="0.3">
      <c r="B263" s="40"/>
      <c r="C263" s="40"/>
      <c r="F263" s="41"/>
      <c r="G263" s="41"/>
      <c r="L263" s="40"/>
      <c r="N263" s="40"/>
      <c r="W263" s="37"/>
      <c r="X263" s="37"/>
      <c r="Y263" s="37"/>
      <c r="AF263" s="32"/>
      <c r="AM263" s="26"/>
      <c r="AO263" s="24"/>
      <c r="CF263" s="38"/>
      <c r="CG263" s="38"/>
      <c r="CH263" s="39"/>
      <c r="CI263" s="38"/>
      <c r="CM263" s="27"/>
      <c r="CO263" s="24"/>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L265" s="37"/>
      <c r="N265" s="37"/>
      <c r="U265" s="37"/>
      <c r="V265" s="37"/>
      <c r="AQ265" s="42"/>
      <c r="CF265" s="38"/>
      <c r="CG265" s="38"/>
      <c r="CH265" s="39"/>
      <c r="CM265" s="44"/>
      <c r="CO265" s="24"/>
    </row>
    <row r="266" spans="2:107" ht="16.5" customHeight="1" x14ac:dyDescent="0.3">
      <c r="B266" s="40"/>
      <c r="C266" s="40"/>
      <c r="F266" s="41"/>
      <c r="G266" s="41"/>
      <c r="L266" s="40"/>
      <c r="N266" s="40"/>
      <c r="U266" s="37"/>
      <c r="V266" s="37"/>
      <c r="W266" s="37"/>
      <c r="X266" s="37"/>
      <c r="Y266" s="37"/>
      <c r="AF266" s="32"/>
      <c r="AM266" s="26"/>
      <c r="AO266" s="24"/>
      <c r="CF266" s="38"/>
      <c r="CG266" s="38"/>
      <c r="CH266" s="39"/>
      <c r="CI266" s="38"/>
      <c r="CM266" s="27"/>
      <c r="CN266" s="37"/>
      <c r="CO266" s="37"/>
      <c r="CP266" s="118"/>
      <c r="CT266" s="35"/>
      <c r="CU266" s="25"/>
      <c r="CV266" s="25"/>
      <c r="CW266" s="25"/>
      <c r="CX266" s="25"/>
      <c r="CY266" s="25"/>
      <c r="CZ266" s="25"/>
      <c r="DA266" s="25"/>
      <c r="DB266" s="25"/>
      <c r="DC266" s="25"/>
    </row>
    <row r="267" spans="2:107" ht="16.5" customHeight="1" x14ac:dyDescent="0.3">
      <c r="L267" s="37"/>
      <c r="N267" s="37"/>
      <c r="U267" s="37"/>
      <c r="V267" s="37"/>
      <c r="CF267" s="38"/>
      <c r="CG267" s="38"/>
      <c r="CH267" s="39"/>
      <c r="CM267" s="44"/>
      <c r="CO267" s="24"/>
    </row>
    <row r="268" spans="2:107" ht="16.5" customHeight="1" x14ac:dyDescent="0.3">
      <c r="L268" s="37"/>
      <c r="N268" s="37"/>
      <c r="U268" s="37"/>
      <c r="V268" s="37"/>
      <c r="CF268" s="38"/>
      <c r="CG268" s="38"/>
      <c r="CH268" s="39"/>
      <c r="CM268" s="44"/>
      <c r="CO268" s="24"/>
    </row>
    <row r="269" spans="2:107" ht="16.5" customHeight="1" x14ac:dyDescent="0.3">
      <c r="L269" s="37"/>
      <c r="N269" s="37"/>
      <c r="U269" s="37"/>
      <c r="V269" s="37"/>
      <c r="CF269" s="38"/>
      <c r="CG269" s="38"/>
      <c r="CH269" s="39"/>
      <c r="CM269" s="44"/>
      <c r="CO269" s="24"/>
    </row>
    <row r="270" spans="2:107" ht="16.5" customHeight="1" x14ac:dyDescent="0.3">
      <c r="B270" s="40"/>
      <c r="C270" s="40"/>
      <c r="F270" s="41"/>
      <c r="G270" s="41"/>
      <c r="L270" s="40"/>
      <c r="N270" s="40"/>
      <c r="U270" s="37"/>
      <c r="V270" s="37"/>
      <c r="W270" s="37"/>
      <c r="X270" s="37"/>
      <c r="Y270" s="37"/>
      <c r="AF270" s="32"/>
      <c r="AM270" s="26"/>
      <c r="AO270" s="24"/>
      <c r="CF270" s="38"/>
      <c r="CG270" s="38"/>
      <c r="CH270" s="39"/>
      <c r="CI270" s="38"/>
      <c r="CM270" s="27"/>
      <c r="CN270" s="37"/>
      <c r="CO270" s="37"/>
      <c r="CP270" s="118"/>
      <c r="CT270" s="35"/>
      <c r="CU270" s="25"/>
      <c r="CV270" s="25"/>
      <c r="CW270" s="25"/>
      <c r="CX270" s="25"/>
      <c r="CY270" s="25"/>
      <c r="CZ270" s="25"/>
      <c r="DA270" s="25"/>
      <c r="DB270" s="25"/>
      <c r="DC270" s="25"/>
    </row>
    <row r="271" spans="2:107" ht="16.5" customHeight="1" x14ac:dyDescent="0.3">
      <c r="B271" s="40"/>
      <c r="C271" s="40"/>
      <c r="F271" s="41"/>
      <c r="G271" s="41"/>
      <c r="L271" s="40"/>
      <c r="N271" s="40"/>
      <c r="U271" s="37"/>
      <c r="V271" s="37"/>
      <c r="W271" s="37"/>
      <c r="X271" s="37"/>
      <c r="Y271" s="37"/>
      <c r="AF271" s="32"/>
      <c r="AM271" s="26"/>
      <c r="AO271" s="24"/>
      <c r="CF271" s="38"/>
      <c r="CG271" s="38"/>
      <c r="CH271" s="39"/>
      <c r="CI271" s="38"/>
      <c r="CM271" s="27"/>
      <c r="CN271" s="37"/>
      <c r="CO271" s="37"/>
      <c r="CP271" s="118"/>
      <c r="CT271" s="35"/>
      <c r="CU271" s="25"/>
      <c r="CV271" s="25"/>
      <c r="CW271" s="25"/>
      <c r="CX271" s="25"/>
      <c r="CY271" s="25"/>
      <c r="CZ271" s="25"/>
      <c r="DA271" s="25"/>
      <c r="DB271" s="25"/>
      <c r="DC271" s="25"/>
    </row>
    <row r="272" spans="2:107" ht="16.5" customHeight="1" x14ac:dyDescent="0.3">
      <c r="L272" s="37"/>
      <c r="N272" s="37"/>
      <c r="U272" s="37"/>
      <c r="V272" s="37"/>
      <c r="CF272" s="38"/>
      <c r="CG272" s="38"/>
      <c r="CH272" s="39"/>
      <c r="CM272" s="44"/>
      <c r="CO272" s="24"/>
    </row>
    <row r="273" spans="2:107" ht="16.5" customHeight="1" x14ac:dyDescent="0.3">
      <c r="B273" s="40"/>
      <c r="C273" s="40"/>
      <c r="F273" s="41"/>
      <c r="G273" s="41"/>
      <c r="L273" s="40"/>
      <c r="N273" s="40"/>
      <c r="W273" s="37"/>
      <c r="X273" s="37"/>
      <c r="Y273" s="37"/>
      <c r="AF273" s="32"/>
      <c r="AM273" s="26"/>
      <c r="AO273" s="24"/>
      <c r="CF273" s="38"/>
      <c r="CG273" s="38"/>
      <c r="CH273" s="39"/>
      <c r="CI273" s="38"/>
      <c r="CM273" s="27"/>
      <c r="CO273" s="24"/>
      <c r="CT273" s="35"/>
      <c r="CU273" s="25"/>
      <c r="CV273" s="25"/>
      <c r="CW273" s="25"/>
      <c r="CX273" s="25"/>
      <c r="CY273" s="25"/>
      <c r="CZ273" s="25"/>
      <c r="DA273" s="25"/>
      <c r="DB273" s="25"/>
      <c r="DC273" s="25"/>
    </row>
    <row r="274" spans="2:107" ht="16.5" customHeight="1" x14ac:dyDescent="0.3">
      <c r="B274" s="40"/>
      <c r="C274" s="40"/>
      <c r="F274" s="41"/>
      <c r="G274" s="41"/>
      <c r="L274" s="40"/>
      <c r="N274" s="40"/>
      <c r="W274" s="37"/>
      <c r="X274" s="37"/>
      <c r="Y274" s="37"/>
      <c r="AF274" s="32"/>
      <c r="AM274" s="26"/>
      <c r="AO274" s="24"/>
      <c r="CF274" s="38"/>
      <c r="CG274" s="38"/>
      <c r="CH274" s="39"/>
      <c r="CI274" s="38"/>
      <c r="CM274" s="27"/>
      <c r="CO274" s="24"/>
      <c r="CT274" s="35"/>
      <c r="CU274" s="25"/>
      <c r="CV274" s="25"/>
      <c r="CW274" s="25"/>
      <c r="CX274" s="25"/>
      <c r="CY274" s="25"/>
      <c r="CZ274" s="25"/>
      <c r="DA274" s="25"/>
      <c r="DB274" s="25"/>
      <c r="DC274" s="25"/>
    </row>
    <row r="275" spans="2:107" ht="16.5" customHeight="1" x14ac:dyDescent="0.3">
      <c r="B275" s="40"/>
      <c r="C275" s="40"/>
      <c r="F275" s="41"/>
      <c r="G275" s="41"/>
      <c r="L275" s="40"/>
      <c r="N275" s="40"/>
      <c r="W275" s="37"/>
      <c r="X275" s="37"/>
      <c r="Y275" s="37"/>
      <c r="AF275" s="32"/>
      <c r="AM275" s="26"/>
      <c r="AO275" s="24"/>
      <c r="CF275" s="38"/>
      <c r="CG275" s="38"/>
      <c r="CH275" s="39"/>
      <c r="CI275" s="38"/>
      <c r="CM275" s="27"/>
      <c r="CO275" s="24"/>
      <c r="CT275" s="35"/>
      <c r="CU275" s="25"/>
      <c r="CV275" s="25"/>
      <c r="CW275" s="25"/>
      <c r="CX275" s="25"/>
      <c r="CY275" s="25"/>
      <c r="CZ275" s="25"/>
      <c r="DA275" s="25"/>
      <c r="DB275" s="25"/>
      <c r="DC275" s="25"/>
    </row>
    <row r="276" spans="2:107" ht="16.5" customHeight="1" x14ac:dyDescent="0.3">
      <c r="B276" s="40"/>
      <c r="C276" s="40"/>
      <c r="F276" s="41"/>
      <c r="G276" s="41"/>
      <c r="L276" s="40"/>
      <c r="N276" s="40"/>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3">
      <c r="B277" s="40"/>
      <c r="C277" s="40"/>
      <c r="F277" s="41"/>
      <c r="G277" s="41"/>
      <c r="L277" s="40"/>
      <c r="N277" s="40"/>
      <c r="W277" s="37"/>
      <c r="X277" s="37"/>
      <c r="Y277" s="37"/>
      <c r="AF277" s="32"/>
      <c r="AM277" s="26"/>
      <c r="AO277" s="24"/>
      <c r="AT277" s="33"/>
      <c r="CF277" s="38"/>
      <c r="CG277" s="38"/>
      <c r="CH277" s="39"/>
      <c r="CI277" s="38"/>
      <c r="CM277" s="27"/>
      <c r="CO277" s="24"/>
      <c r="CT277" s="35"/>
      <c r="CU277" s="25"/>
      <c r="CV277" s="25"/>
      <c r="CW277" s="25"/>
      <c r="CX277" s="25"/>
      <c r="CY277" s="25"/>
      <c r="CZ277" s="25"/>
      <c r="DA277" s="25"/>
      <c r="DB277" s="25"/>
      <c r="DC277" s="25"/>
    </row>
    <row r="278" spans="2:107" ht="16.5" customHeight="1" x14ac:dyDescent="0.3">
      <c r="D278" s="40"/>
      <c r="L278" s="37"/>
      <c r="N278" s="37"/>
      <c r="U278" s="37"/>
      <c r="V278" s="37"/>
      <c r="CF278" s="38"/>
      <c r="CG278" s="38"/>
      <c r="CH278" s="39"/>
      <c r="CM278" s="44"/>
      <c r="CO278" s="24"/>
    </row>
    <row r="279" spans="2:107" ht="16.5" customHeight="1" x14ac:dyDescent="0.3">
      <c r="B279" s="40"/>
      <c r="C279" s="40"/>
      <c r="F279" s="41"/>
      <c r="G279" s="41"/>
      <c r="L279" s="40"/>
      <c r="N279" s="40"/>
      <c r="W279" s="37"/>
      <c r="X279" s="37"/>
      <c r="Y279" s="37"/>
      <c r="AF279" s="32"/>
      <c r="AM279" s="26"/>
      <c r="AO279" s="24"/>
      <c r="CF279" s="38"/>
      <c r="CG279" s="38"/>
      <c r="CH279" s="39"/>
      <c r="CI279" s="38"/>
      <c r="CM279" s="27"/>
      <c r="CO279" s="24"/>
      <c r="CT279" s="35"/>
      <c r="CU279" s="25"/>
      <c r="CV279" s="25"/>
      <c r="CW279" s="25"/>
      <c r="CX279" s="25"/>
      <c r="CY279" s="25"/>
      <c r="CZ279" s="25"/>
      <c r="DA279" s="25"/>
      <c r="DB279" s="25"/>
      <c r="DC279" s="25"/>
    </row>
    <row r="280" spans="2:107" ht="16.5" customHeight="1" x14ac:dyDescent="0.3">
      <c r="F280" s="41"/>
      <c r="G280" s="41"/>
      <c r="L280" s="37"/>
      <c r="N280" s="37"/>
      <c r="U280" s="45"/>
      <c r="V280" s="45"/>
      <c r="W280" s="37"/>
      <c r="X280" s="37"/>
      <c r="Y280" s="37"/>
      <c r="AF280" s="32"/>
      <c r="AM280" s="26"/>
      <c r="AO280" s="24"/>
      <c r="CF280" s="38"/>
      <c r="CG280" s="38"/>
      <c r="CH280" s="39"/>
      <c r="CI280" s="38"/>
      <c r="CM280" s="27"/>
      <c r="CO280" s="24"/>
      <c r="CT280" s="35"/>
      <c r="CU280" s="25"/>
      <c r="CV280" s="25"/>
      <c r="CW280" s="25"/>
      <c r="CX280" s="25"/>
      <c r="CY280" s="25"/>
      <c r="CZ280" s="25"/>
      <c r="DA280" s="25"/>
      <c r="DB280" s="25"/>
      <c r="DC280" s="25"/>
    </row>
    <row r="281" spans="2:107" ht="16.5" customHeight="1" x14ac:dyDescent="0.3">
      <c r="D281" s="40"/>
      <c r="L281" s="37"/>
      <c r="N281" s="37"/>
      <c r="U281" s="37"/>
      <c r="V281" s="37"/>
      <c r="CF281" s="38"/>
      <c r="CG281" s="38"/>
      <c r="CH281" s="39"/>
      <c r="CM281" s="44"/>
      <c r="CO281" s="24"/>
    </row>
    <row r="282" spans="2:107" ht="16.5" customHeight="1" x14ac:dyDescent="0.3">
      <c r="D282" s="40"/>
      <c r="L282" s="37"/>
      <c r="N282" s="37"/>
      <c r="U282" s="37"/>
      <c r="V282" s="37"/>
      <c r="CF282" s="38"/>
      <c r="CG282" s="38"/>
      <c r="CH282" s="39"/>
      <c r="CM282" s="44"/>
      <c r="CO282" s="24"/>
    </row>
    <row r="283" spans="2:107" ht="16.5" customHeight="1" x14ac:dyDescent="0.3">
      <c r="F283" s="41"/>
      <c r="G283" s="41"/>
      <c r="M283" s="40"/>
      <c r="N283" s="37"/>
      <c r="W283" s="37"/>
      <c r="X283" s="37"/>
      <c r="Y283" s="37"/>
      <c r="AF283" s="32"/>
      <c r="AM283" s="26"/>
      <c r="AO283" s="24"/>
      <c r="CF283" s="38"/>
      <c r="CG283" s="38"/>
      <c r="CH283" s="39"/>
      <c r="CI283" s="38"/>
      <c r="CM283" s="27"/>
      <c r="CN283" s="37"/>
      <c r="CO283" s="37"/>
      <c r="CP283" s="118"/>
      <c r="CT283" s="35"/>
      <c r="CU283" s="25"/>
      <c r="CV283" s="25"/>
      <c r="CW283" s="25"/>
      <c r="CX283" s="25"/>
      <c r="CY283" s="25"/>
      <c r="CZ283" s="25"/>
      <c r="DA283" s="25"/>
      <c r="DB283" s="25"/>
      <c r="DC283" s="25"/>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25">
      <c r="D285" s="40"/>
      <c r="L285" s="37"/>
      <c r="N285" s="37"/>
      <c r="U285" s="45"/>
      <c r="V285" s="45"/>
      <c r="CF285" s="38"/>
      <c r="CG285" s="38"/>
      <c r="CH285" s="43"/>
      <c r="CM285" s="44"/>
      <c r="CO285" s="24"/>
    </row>
    <row r="286" spans="2:107" ht="16.5" customHeight="1" x14ac:dyDescent="0.3">
      <c r="B286" s="40"/>
      <c r="C286" s="40"/>
      <c r="F286" s="41"/>
      <c r="G286" s="41"/>
      <c r="L286" s="40"/>
      <c r="N286" s="40"/>
      <c r="U286" s="37"/>
      <c r="V286" s="37"/>
      <c r="W286" s="37"/>
      <c r="X286" s="37"/>
      <c r="Y286" s="37"/>
      <c r="AF286" s="32"/>
      <c r="AM286" s="26"/>
      <c r="AO286" s="24"/>
      <c r="CF286" s="38"/>
      <c r="CG286" s="38"/>
      <c r="CH286" s="39"/>
      <c r="CI286" s="38"/>
      <c r="CM286" s="27"/>
      <c r="CO286" s="24"/>
      <c r="CT286" s="35"/>
      <c r="CU286" s="25"/>
      <c r="CV286" s="25"/>
      <c r="CW286" s="25"/>
      <c r="CX286" s="25"/>
      <c r="CY286" s="25"/>
      <c r="CZ286" s="25"/>
      <c r="DA286" s="25"/>
      <c r="DB286" s="25"/>
      <c r="DC286" s="25"/>
    </row>
    <row r="287" spans="2:107" ht="16.5" customHeight="1" x14ac:dyDescent="0.3">
      <c r="B287" s="40"/>
      <c r="C287" s="40"/>
      <c r="F287" s="41"/>
      <c r="G287" s="41"/>
      <c r="L287" s="40"/>
      <c r="N287" s="40"/>
      <c r="U287" s="37"/>
      <c r="V287" s="37"/>
      <c r="W287" s="37"/>
      <c r="X287" s="37"/>
      <c r="Y287" s="37"/>
      <c r="AF287" s="32"/>
      <c r="AM287" s="26"/>
      <c r="AO287" s="24"/>
      <c r="CF287" s="38"/>
      <c r="CG287" s="38"/>
      <c r="CH287" s="39"/>
      <c r="CI287" s="38"/>
      <c r="CM287" s="27"/>
      <c r="CO287" s="24"/>
      <c r="CT287" s="35"/>
      <c r="CU287" s="25"/>
      <c r="CV287" s="25"/>
      <c r="CW287" s="25"/>
      <c r="CX287" s="25"/>
      <c r="CY287" s="25"/>
      <c r="CZ287" s="25"/>
      <c r="DA287" s="25"/>
      <c r="DB287" s="25"/>
      <c r="DC287" s="25"/>
    </row>
    <row r="288" spans="2:107" ht="16.5" customHeight="1" x14ac:dyDescent="0.3">
      <c r="D288" s="40"/>
      <c r="L288" s="37"/>
      <c r="N288" s="37"/>
      <c r="U288" s="37"/>
      <c r="V288" s="37"/>
      <c r="CF288" s="38"/>
      <c r="CG288" s="38"/>
      <c r="CH288" s="39"/>
      <c r="CM288" s="44"/>
      <c r="CO288" s="24"/>
    </row>
    <row r="289" spans="2:107" ht="16.5" customHeight="1" x14ac:dyDescent="0.3">
      <c r="D289" s="40"/>
      <c r="L289" s="37"/>
      <c r="N289" s="37"/>
      <c r="CF289" s="38"/>
      <c r="CG289" s="38"/>
      <c r="CH289" s="39"/>
      <c r="CM289" s="44"/>
      <c r="CO289" s="24"/>
    </row>
    <row r="290" spans="2:107" ht="16.5" customHeight="1" x14ac:dyDescent="0.3">
      <c r="B290" s="40"/>
      <c r="C290" s="40"/>
      <c r="F290" s="41"/>
      <c r="G290" s="41"/>
      <c r="L290" s="40"/>
      <c r="N290" s="40"/>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D291" s="40"/>
      <c r="L291" s="37"/>
      <c r="N291" s="37"/>
      <c r="U291" s="37"/>
      <c r="V291" s="37"/>
      <c r="AQ291" s="42"/>
      <c r="CF291" s="38"/>
      <c r="CG291" s="38"/>
      <c r="CH291" s="39"/>
      <c r="CM291" s="44"/>
      <c r="CO291" s="24"/>
    </row>
    <row r="292" spans="2:107" ht="16.5" customHeight="1" x14ac:dyDescent="0.3">
      <c r="B292" s="40"/>
      <c r="C292" s="40"/>
      <c r="F292" s="41"/>
      <c r="G292" s="41"/>
      <c r="L292" s="40"/>
      <c r="N292" s="40"/>
      <c r="U292" s="37"/>
      <c r="V292" s="37"/>
      <c r="W292" s="37"/>
      <c r="X292" s="37"/>
      <c r="Y292" s="37"/>
      <c r="AF292" s="32"/>
      <c r="AM292" s="26"/>
      <c r="AO292" s="24"/>
      <c r="CF292" s="38"/>
      <c r="CG292" s="38"/>
      <c r="CH292" s="39"/>
      <c r="CI292" s="38"/>
      <c r="CM292" s="27"/>
      <c r="CO292" s="24"/>
      <c r="CT292" s="35"/>
      <c r="CU292" s="25"/>
      <c r="CV292" s="25"/>
      <c r="CW292" s="25"/>
      <c r="CX292" s="25"/>
      <c r="CY292" s="25"/>
      <c r="CZ292" s="25"/>
      <c r="DA292" s="25"/>
      <c r="DB292" s="25"/>
      <c r="DC292" s="25"/>
    </row>
    <row r="293" spans="2:107" ht="16.5" customHeight="1" x14ac:dyDescent="0.3">
      <c r="F293" s="41"/>
      <c r="G293" s="41"/>
      <c r="L293" s="40"/>
      <c r="N293" s="37"/>
      <c r="U293" s="37"/>
      <c r="V293" s="37"/>
      <c r="W293" s="37"/>
      <c r="X293" s="37"/>
      <c r="Y293" s="37"/>
      <c r="AF293" s="32"/>
      <c r="AM293" s="26"/>
      <c r="AO293" s="24"/>
      <c r="CF293" s="38"/>
      <c r="CG293" s="38"/>
      <c r="CH293" s="39"/>
      <c r="CI293" s="38"/>
      <c r="CM293" s="27"/>
      <c r="CO293" s="24"/>
      <c r="CT293" s="35"/>
      <c r="CU293" s="25"/>
      <c r="CV293" s="25"/>
      <c r="CW293" s="25"/>
      <c r="CX293" s="25"/>
      <c r="CY293" s="25"/>
      <c r="CZ293" s="25"/>
      <c r="DA293" s="25"/>
      <c r="DB293" s="25"/>
      <c r="DC293" s="25"/>
    </row>
    <row r="294" spans="2:107" ht="16.5" customHeight="1" x14ac:dyDescent="0.3">
      <c r="B294" s="40"/>
      <c r="C294" s="40"/>
      <c r="F294" s="41"/>
      <c r="G294" s="41"/>
      <c r="L294" s="40"/>
      <c r="N294" s="40"/>
      <c r="U294" s="37"/>
      <c r="V294" s="37"/>
      <c r="W294" s="37"/>
      <c r="X294" s="37"/>
      <c r="Y294" s="37"/>
      <c r="AF294" s="32"/>
      <c r="AM294" s="26"/>
      <c r="AO294" s="24"/>
      <c r="CF294" s="38"/>
      <c r="CG294" s="38"/>
      <c r="CH294" s="39"/>
      <c r="CI294" s="38"/>
      <c r="CM294" s="27"/>
      <c r="CO294" s="24"/>
      <c r="CT294" s="35"/>
      <c r="CU294" s="25"/>
      <c r="CV294" s="25"/>
      <c r="CW294" s="25"/>
      <c r="CX294" s="25"/>
      <c r="CY294" s="25"/>
      <c r="CZ294" s="25"/>
      <c r="DA294" s="25"/>
      <c r="DB294" s="25"/>
      <c r="DC294" s="25"/>
    </row>
    <row r="295" spans="2:107" ht="16.5" customHeight="1" x14ac:dyDescent="0.3">
      <c r="D295" s="40"/>
      <c r="L295" s="37"/>
      <c r="N295" s="37"/>
      <c r="U295" s="37"/>
      <c r="V295" s="37"/>
      <c r="AQ295" s="42"/>
      <c r="CF295" s="38"/>
      <c r="CG295" s="38"/>
      <c r="CH295" s="39"/>
      <c r="CM295" s="44"/>
      <c r="CO295" s="24"/>
    </row>
    <row r="296" spans="2:107" ht="16.5" customHeight="1" x14ac:dyDescent="0.3">
      <c r="D296" s="40"/>
      <c r="L296" s="37"/>
      <c r="N296" s="37"/>
      <c r="U296" s="37"/>
      <c r="V296" s="37"/>
      <c r="AQ296" s="42"/>
      <c r="CF296" s="38"/>
      <c r="CG296" s="38"/>
      <c r="CH296" s="39"/>
      <c r="CM296" s="44"/>
      <c r="CO296" s="24"/>
    </row>
    <row r="297" spans="2:107" ht="16.5" customHeight="1" x14ac:dyDescent="0.3">
      <c r="D297" s="40"/>
      <c r="L297" s="37"/>
      <c r="N297" s="37"/>
      <c r="U297" s="37"/>
      <c r="V297" s="37"/>
      <c r="AQ297" s="42"/>
      <c r="CF297" s="38"/>
      <c r="CG297" s="38"/>
      <c r="CH297" s="39"/>
      <c r="CM297" s="44"/>
      <c r="CO297" s="24"/>
    </row>
    <row r="298" spans="2:107" ht="16.5" customHeight="1" x14ac:dyDescent="0.3">
      <c r="B298" s="40"/>
      <c r="C298" s="40"/>
      <c r="F298" s="41"/>
      <c r="G298" s="41"/>
      <c r="L298" s="40"/>
      <c r="N298" s="40"/>
      <c r="U298" s="37"/>
      <c r="V298" s="37"/>
      <c r="W298" s="37"/>
      <c r="X298" s="37"/>
      <c r="Y298" s="37"/>
      <c r="AF298" s="32"/>
      <c r="AM298" s="26"/>
      <c r="AO298" s="24"/>
      <c r="CF298" s="38"/>
      <c r="CG298" s="38"/>
      <c r="CH298" s="39"/>
      <c r="CI298" s="38"/>
      <c r="CM298" s="27"/>
      <c r="CO298" s="24"/>
      <c r="CT298" s="35"/>
      <c r="CU298" s="25"/>
      <c r="CV298" s="25"/>
      <c r="CW298" s="25"/>
      <c r="CX298" s="25"/>
      <c r="CY298" s="25"/>
      <c r="CZ298" s="25"/>
      <c r="DA298" s="25"/>
      <c r="DB298" s="25"/>
      <c r="DC298" s="25"/>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D300" s="40"/>
      <c r="L300" s="37"/>
      <c r="N300" s="37"/>
      <c r="U300" s="37"/>
      <c r="V300" s="37"/>
      <c r="CF300" s="38"/>
      <c r="CG300" s="38"/>
      <c r="CH300" s="39"/>
      <c r="CM300" s="44"/>
      <c r="CO300" s="24"/>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0"/>
      <c r="C302" s="40"/>
      <c r="F302" s="41"/>
      <c r="G302" s="41"/>
      <c r="L302" s="40"/>
      <c r="N302" s="40"/>
      <c r="U302" s="37"/>
      <c r="V302" s="37"/>
      <c r="W302" s="37"/>
      <c r="X302" s="37"/>
      <c r="Y302" s="37"/>
      <c r="AF302" s="32"/>
      <c r="AM302" s="26"/>
      <c r="AO302" s="24"/>
      <c r="CF302" s="38"/>
      <c r="CG302" s="38"/>
      <c r="CH302" s="39"/>
      <c r="CI302" s="38"/>
      <c r="CM302" s="27"/>
      <c r="CO302" s="24"/>
      <c r="CT302" s="35"/>
      <c r="CU302" s="25"/>
      <c r="CV302" s="25"/>
      <c r="CW302" s="25"/>
      <c r="CX302" s="25"/>
      <c r="CY302" s="25"/>
      <c r="CZ302" s="25"/>
      <c r="DA302" s="25"/>
      <c r="DB302" s="25"/>
      <c r="DC302" s="25"/>
    </row>
    <row r="303" spans="2:107" ht="16.5" customHeight="1" x14ac:dyDescent="0.3">
      <c r="D303" s="40"/>
      <c r="L303" s="37"/>
      <c r="N303" s="37"/>
      <c r="U303" s="37"/>
      <c r="V303" s="37"/>
      <c r="AQ303" s="42"/>
      <c r="CF303" s="38"/>
      <c r="CG303" s="38"/>
      <c r="CH303" s="39"/>
      <c r="CM303" s="44"/>
      <c r="CO303" s="24"/>
    </row>
    <row r="304" spans="2:107" ht="16.5" customHeight="1" x14ac:dyDescent="0.3">
      <c r="B304" s="40"/>
      <c r="C304" s="40"/>
      <c r="F304" s="41"/>
      <c r="G304" s="41"/>
      <c r="L304" s="40"/>
      <c r="N304" s="40"/>
      <c r="U304" s="37"/>
      <c r="V304" s="37"/>
      <c r="W304" s="37"/>
      <c r="X304" s="37"/>
      <c r="Y304" s="37"/>
      <c r="AF304" s="32"/>
      <c r="AM304" s="26"/>
      <c r="AO304" s="24"/>
      <c r="CF304" s="38"/>
      <c r="CG304" s="38"/>
      <c r="CH304" s="39"/>
      <c r="CI304" s="38"/>
      <c r="CM304" s="27"/>
      <c r="CO304" s="24"/>
      <c r="CT304" s="35"/>
      <c r="CU304" s="25"/>
      <c r="CV304" s="25"/>
      <c r="CW304" s="25"/>
      <c r="CX304" s="25"/>
      <c r="CY304" s="25"/>
      <c r="CZ304" s="25"/>
      <c r="DA304" s="25"/>
      <c r="DB304" s="25"/>
      <c r="DC304" s="25"/>
    </row>
    <row r="305" spans="2:107" ht="16.5" customHeight="1" x14ac:dyDescent="0.3">
      <c r="B305" s="46"/>
      <c r="C305" s="46"/>
      <c r="D305" s="40"/>
      <c r="L305" s="37"/>
      <c r="N305" s="37"/>
      <c r="U305" s="37"/>
      <c r="V305" s="37"/>
      <c r="CF305" s="38"/>
      <c r="CG305" s="38"/>
      <c r="CH305" s="39"/>
      <c r="CM305" s="44"/>
      <c r="CO305" s="24"/>
    </row>
    <row r="306" spans="2:107" ht="16.5" customHeight="1" x14ac:dyDescent="0.3">
      <c r="D306" s="40"/>
      <c r="L306" s="37"/>
      <c r="N306" s="37"/>
      <c r="U306" s="37"/>
      <c r="V306" s="37"/>
      <c r="CF306" s="38"/>
      <c r="CG306" s="38"/>
      <c r="CH306" s="39"/>
      <c r="CM306" s="44"/>
      <c r="CO306" s="24"/>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B308" s="40"/>
      <c r="C308" s="40"/>
      <c r="F308" s="41"/>
      <c r="G308" s="41"/>
      <c r="L308" s="40"/>
      <c r="N308" s="40"/>
      <c r="U308" s="37"/>
      <c r="V308" s="37"/>
      <c r="W308" s="37"/>
      <c r="X308" s="37"/>
      <c r="Y308" s="37"/>
      <c r="AF308" s="32"/>
      <c r="AM308" s="26"/>
      <c r="AO308" s="24"/>
      <c r="CF308" s="38"/>
      <c r="CG308" s="38"/>
      <c r="CH308" s="39"/>
      <c r="CI308" s="38"/>
      <c r="CM308" s="27"/>
      <c r="CO308" s="24"/>
      <c r="CT308" s="35"/>
      <c r="CU308" s="25"/>
      <c r="CV308" s="25"/>
      <c r="CW308" s="25"/>
      <c r="CX308" s="25"/>
      <c r="CY308" s="25"/>
      <c r="CZ308" s="25"/>
      <c r="DA308" s="25"/>
      <c r="DB308" s="25"/>
      <c r="DC308" s="25"/>
    </row>
    <row r="309" spans="2:107" ht="16.5" customHeight="1" x14ac:dyDescent="0.3">
      <c r="B309" s="40"/>
      <c r="C309" s="40"/>
      <c r="F309" s="41"/>
      <c r="G309" s="41"/>
      <c r="L309" s="40"/>
      <c r="N309" s="40"/>
      <c r="U309" s="37"/>
      <c r="V309" s="37"/>
      <c r="W309" s="37"/>
      <c r="X309" s="37"/>
      <c r="Y309" s="37"/>
      <c r="AF309" s="32"/>
      <c r="AM309" s="26"/>
      <c r="AO309" s="24"/>
      <c r="CF309" s="38"/>
      <c r="CG309" s="38"/>
      <c r="CH309" s="39"/>
      <c r="CI309" s="38"/>
      <c r="CM309" s="27"/>
      <c r="CO309" s="24"/>
      <c r="CT309" s="35"/>
      <c r="CU309" s="25"/>
      <c r="CV309" s="25"/>
      <c r="CW309" s="25"/>
      <c r="CX309" s="25"/>
      <c r="CY309" s="25"/>
      <c r="CZ309" s="25"/>
      <c r="DA309" s="25"/>
      <c r="DB309" s="25"/>
      <c r="DC309" s="25"/>
    </row>
    <row r="310" spans="2:107" ht="16.5" customHeight="1" x14ac:dyDescent="0.3">
      <c r="B310" s="40"/>
      <c r="C310" s="40"/>
      <c r="F310" s="41"/>
      <c r="G310" s="41"/>
      <c r="L310" s="40"/>
      <c r="N310" s="40"/>
      <c r="U310" s="37"/>
      <c r="V310" s="37"/>
      <c r="W310" s="37"/>
      <c r="X310" s="37"/>
      <c r="Y310" s="37"/>
      <c r="AF310" s="32"/>
      <c r="AM310" s="26"/>
      <c r="AO310" s="24"/>
      <c r="CF310" s="38"/>
      <c r="CG310" s="38"/>
      <c r="CH310" s="39"/>
      <c r="CI310" s="38"/>
      <c r="CM310" s="27"/>
      <c r="CO310" s="24"/>
      <c r="CT310" s="35"/>
      <c r="CU310" s="25"/>
      <c r="CV310" s="25"/>
      <c r="CW310" s="25"/>
      <c r="CX310" s="25"/>
      <c r="CY310" s="25"/>
      <c r="CZ310" s="25"/>
      <c r="DA310" s="25"/>
      <c r="DB310" s="25"/>
      <c r="DC310" s="25"/>
    </row>
    <row r="311" spans="2:107" ht="16.5" customHeight="1" x14ac:dyDescent="0.3">
      <c r="D311" s="40"/>
      <c r="L311" s="37"/>
      <c r="N311" s="37"/>
      <c r="U311" s="37"/>
      <c r="V311" s="37"/>
      <c r="CF311" s="38"/>
      <c r="CG311" s="38"/>
      <c r="CH311" s="39"/>
      <c r="CM311" s="44"/>
      <c r="CO311" s="24"/>
    </row>
    <row r="312" spans="2:107" ht="16.5" customHeight="1" x14ac:dyDescent="0.3">
      <c r="D312" s="40"/>
      <c r="L312" s="37"/>
      <c r="N312" s="37"/>
      <c r="U312" s="37"/>
      <c r="V312" s="37"/>
      <c r="CF312" s="38"/>
      <c r="CG312" s="38"/>
      <c r="CH312" s="39"/>
      <c r="CM312" s="44"/>
      <c r="CO312" s="24"/>
    </row>
    <row r="313" spans="2:107" ht="16.5" customHeight="1" x14ac:dyDescent="0.3">
      <c r="D313" s="40"/>
      <c r="L313" s="37"/>
      <c r="N313" s="37"/>
      <c r="U313" s="37"/>
      <c r="V313" s="37"/>
      <c r="AQ313" s="42"/>
      <c r="CF313" s="38"/>
      <c r="CG313" s="38"/>
      <c r="CH313" s="39"/>
      <c r="CM313" s="44"/>
      <c r="CO313" s="24"/>
    </row>
    <row r="314" spans="2:107" ht="16.5" customHeight="1" x14ac:dyDescent="0.3">
      <c r="B314" s="40"/>
      <c r="C314" s="40"/>
      <c r="F314" s="41"/>
      <c r="G314" s="41"/>
      <c r="L314" s="40"/>
      <c r="N314" s="40"/>
      <c r="U314" s="37"/>
      <c r="V314" s="37"/>
      <c r="W314" s="37"/>
      <c r="X314" s="37"/>
      <c r="Y314" s="37"/>
      <c r="AF314" s="32"/>
      <c r="AM314" s="26"/>
      <c r="AO314" s="24"/>
      <c r="CF314" s="38"/>
      <c r="CG314" s="38"/>
      <c r="CH314" s="39"/>
      <c r="CI314" s="38"/>
      <c r="CM314" s="27"/>
      <c r="CO314" s="24"/>
      <c r="CT314" s="35"/>
      <c r="CU314" s="25"/>
      <c r="CV314" s="25"/>
      <c r="CW314" s="25"/>
      <c r="CX314" s="25"/>
      <c r="CY314" s="25"/>
      <c r="CZ314" s="25"/>
      <c r="DA314" s="25"/>
      <c r="DB314" s="25"/>
      <c r="DC314" s="25"/>
    </row>
    <row r="315" spans="2:107" ht="16.5" customHeight="1" x14ac:dyDescent="0.3">
      <c r="B315" s="40"/>
      <c r="C315" s="40"/>
      <c r="F315" s="41"/>
      <c r="G315" s="41"/>
      <c r="L315" s="40"/>
      <c r="N315" s="40"/>
      <c r="U315" s="37"/>
      <c r="V315" s="37"/>
      <c r="W315" s="37"/>
      <c r="X315" s="37"/>
      <c r="Y315" s="37"/>
      <c r="AF315" s="32"/>
      <c r="AM315" s="26"/>
      <c r="AO315" s="24"/>
      <c r="CF315" s="38"/>
      <c r="CG315" s="38"/>
      <c r="CH315" s="39"/>
      <c r="CI315" s="38"/>
      <c r="CM315" s="27"/>
      <c r="CO315" s="24"/>
      <c r="CT315" s="35"/>
      <c r="CU315" s="25"/>
      <c r="CV315" s="25"/>
      <c r="CW315" s="25"/>
      <c r="CX315" s="25"/>
      <c r="CY315" s="25"/>
      <c r="CZ315" s="25"/>
      <c r="DA315" s="25"/>
      <c r="DB315" s="25"/>
      <c r="DC315" s="25"/>
    </row>
    <row r="316" spans="2:107" ht="16.5" customHeight="1" x14ac:dyDescent="0.3">
      <c r="D316" s="40"/>
      <c r="L316" s="37"/>
      <c r="N316" s="37"/>
      <c r="U316" s="37"/>
      <c r="V316" s="37"/>
      <c r="CF316" s="38"/>
      <c r="CG316" s="38"/>
      <c r="CH316" s="39"/>
      <c r="CM316" s="44"/>
      <c r="CO316" s="24"/>
    </row>
    <row r="317" spans="2:107" ht="16.5" customHeight="1" x14ac:dyDescent="0.3">
      <c r="B317" s="40"/>
      <c r="C317" s="40"/>
      <c r="F317" s="41"/>
      <c r="G317" s="41"/>
      <c r="L317" s="40"/>
      <c r="N317" s="40"/>
      <c r="U317" s="37"/>
      <c r="V317" s="37"/>
      <c r="W317" s="37"/>
      <c r="X317" s="37"/>
      <c r="Y317" s="37"/>
      <c r="AF317" s="32"/>
      <c r="AM317" s="26"/>
      <c r="AO317" s="24"/>
      <c r="CF317" s="38"/>
      <c r="CG317" s="38"/>
      <c r="CH317" s="39"/>
      <c r="CI317" s="38"/>
      <c r="CM317" s="27"/>
      <c r="CO317" s="24"/>
      <c r="CT317" s="35"/>
      <c r="CU317" s="25"/>
      <c r="CV317" s="25"/>
      <c r="CW317" s="25"/>
      <c r="CX317" s="25"/>
      <c r="CY317" s="25"/>
      <c r="CZ317" s="25"/>
      <c r="DA317" s="25"/>
      <c r="DB317" s="25"/>
      <c r="DC317" s="25"/>
    </row>
    <row r="318" spans="2:107" ht="16.5" customHeight="1" x14ac:dyDescent="0.3">
      <c r="B318" s="40"/>
      <c r="C318" s="40"/>
      <c r="F318" s="41"/>
      <c r="G318" s="41"/>
      <c r="L318" s="40"/>
      <c r="N318" s="40"/>
      <c r="U318" s="37"/>
      <c r="V318" s="37"/>
      <c r="W318" s="37"/>
      <c r="X318" s="37"/>
      <c r="Y318" s="37"/>
      <c r="AF318" s="32"/>
      <c r="AM318" s="26"/>
      <c r="AO318" s="24"/>
      <c r="CF318" s="38"/>
      <c r="CG318" s="38"/>
      <c r="CH318" s="39"/>
      <c r="CI318" s="38"/>
      <c r="CM318" s="27"/>
      <c r="CO318" s="24"/>
      <c r="CT318" s="35"/>
      <c r="CU318" s="25"/>
      <c r="CV318" s="25"/>
      <c r="CW318" s="25"/>
      <c r="CX318" s="25"/>
      <c r="CY318" s="25"/>
      <c r="CZ318" s="25"/>
      <c r="DA318" s="25"/>
      <c r="DB318" s="25"/>
      <c r="DC318" s="25"/>
    </row>
    <row r="319" spans="2:107" ht="16.5" customHeight="1" x14ac:dyDescent="0.3">
      <c r="D319" s="40"/>
      <c r="L319" s="37"/>
      <c r="N319" s="37"/>
      <c r="U319" s="37"/>
      <c r="V319" s="37"/>
      <c r="CF319" s="38"/>
      <c r="CG319" s="38"/>
      <c r="CH319" s="39"/>
      <c r="CM319" s="44"/>
      <c r="CO319" s="24"/>
    </row>
    <row r="320" spans="2:107" ht="16.5" customHeight="1" x14ac:dyDescent="0.3">
      <c r="D320" s="40"/>
      <c r="L320" s="37"/>
      <c r="N320" s="40"/>
      <c r="U320" s="45"/>
      <c r="V320" s="45"/>
      <c r="CF320" s="38"/>
      <c r="CG320" s="38"/>
      <c r="CH320" s="39"/>
      <c r="CM320" s="44"/>
      <c r="CO320" s="24"/>
    </row>
    <row r="321" spans="2:107" ht="16.5" customHeight="1" x14ac:dyDescent="0.3">
      <c r="D321" s="40"/>
      <c r="L321" s="37"/>
      <c r="N321" s="37"/>
      <c r="CF321" s="38"/>
      <c r="CG321" s="38"/>
      <c r="CH321" s="39"/>
      <c r="CM321" s="44"/>
      <c r="CO321" s="24"/>
    </row>
    <row r="322" spans="2:107" ht="16.5" customHeight="1" x14ac:dyDescent="0.3">
      <c r="D322" s="40"/>
      <c r="L322" s="37"/>
      <c r="N322" s="40"/>
      <c r="U322" s="37"/>
      <c r="V322" s="37"/>
      <c r="CF322" s="38"/>
      <c r="CG322" s="38"/>
      <c r="CH322" s="39"/>
      <c r="CM322" s="44"/>
      <c r="CO322" s="24"/>
    </row>
    <row r="323" spans="2:107" ht="16.5" customHeight="1" x14ac:dyDescent="0.3">
      <c r="D323" s="40"/>
      <c r="L323" s="37"/>
      <c r="N323" s="40"/>
      <c r="U323" s="37"/>
      <c r="V323" s="37"/>
      <c r="CF323" s="38"/>
      <c r="CG323" s="38"/>
      <c r="CH323" s="39"/>
      <c r="CM323" s="44"/>
      <c r="CO323" s="24"/>
    </row>
    <row r="324" spans="2:107" ht="16.5" customHeight="1" x14ac:dyDescent="0.3">
      <c r="B324" s="40"/>
      <c r="C324" s="40"/>
      <c r="F324" s="41"/>
      <c r="G324" s="41"/>
      <c r="L324" s="40"/>
      <c r="N324" s="40"/>
      <c r="U324" s="37"/>
      <c r="V324" s="37"/>
      <c r="W324" s="37"/>
      <c r="X324" s="37"/>
      <c r="Y324" s="37"/>
      <c r="AF324" s="32"/>
      <c r="AM324" s="26"/>
      <c r="AO324" s="24"/>
      <c r="CF324" s="38"/>
      <c r="CG324" s="38"/>
      <c r="CH324" s="39"/>
      <c r="CI324" s="38"/>
      <c r="CM324" s="27"/>
      <c r="CN324" s="27"/>
      <c r="CO324" s="27"/>
      <c r="CT324" s="35"/>
      <c r="CU324" s="25"/>
      <c r="CV324" s="25"/>
      <c r="CW324" s="25"/>
      <c r="CX324" s="25"/>
      <c r="CY324" s="25"/>
      <c r="CZ324" s="25"/>
      <c r="DA324" s="25"/>
      <c r="DB324" s="25"/>
      <c r="DC324" s="25"/>
    </row>
    <row r="325" spans="2:107" ht="16.5" customHeight="1" x14ac:dyDescent="0.3">
      <c r="B325" s="40"/>
      <c r="C325" s="40"/>
      <c r="F325" s="41"/>
      <c r="G325" s="41"/>
      <c r="L325" s="40"/>
      <c r="N325" s="40"/>
      <c r="U325" s="37"/>
      <c r="V325" s="37"/>
      <c r="W325" s="37"/>
      <c r="X325" s="37"/>
      <c r="Y325" s="37"/>
      <c r="AF325" s="32"/>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25">
      <c r="U326" s="37"/>
      <c r="V326" s="37"/>
      <c r="CM326" s="44"/>
      <c r="CO326" s="24"/>
    </row>
    <row r="327" spans="2:107" ht="16.5" customHeight="1" x14ac:dyDescent="0.25">
      <c r="U327" s="37"/>
      <c r="V327" s="37"/>
      <c r="AQ327" s="42"/>
      <c r="CM327" s="44"/>
      <c r="CO327" s="24"/>
    </row>
    <row r="328" spans="2:107" ht="16.5" customHeight="1" x14ac:dyDescent="0.3">
      <c r="B328" s="40"/>
      <c r="C328" s="40"/>
      <c r="F328" s="41"/>
      <c r="G328" s="41"/>
      <c r="L328" s="40"/>
      <c r="N328" s="40"/>
      <c r="U328" s="37"/>
      <c r="V328" s="37"/>
      <c r="W328" s="37"/>
      <c r="X328" s="37"/>
      <c r="Y328" s="37"/>
      <c r="AF328" s="32"/>
      <c r="AM328" s="26"/>
      <c r="AO328" s="24"/>
      <c r="CF328" s="38"/>
      <c r="CG328" s="38"/>
      <c r="CH328" s="39"/>
      <c r="CI328" s="38"/>
      <c r="CM328" s="27"/>
      <c r="CO328" s="24"/>
      <c r="CT328" s="35"/>
      <c r="CU328" s="25"/>
      <c r="CV328" s="25"/>
      <c r="CW328" s="25"/>
      <c r="CX328" s="25"/>
      <c r="CY328" s="25"/>
      <c r="CZ328" s="25"/>
      <c r="DA328" s="25"/>
      <c r="DB328" s="25"/>
      <c r="DC328" s="25"/>
    </row>
    <row r="329" spans="2:107" ht="16.5" customHeight="1" x14ac:dyDescent="0.3">
      <c r="B329" s="40"/>
      <c r="C329" s="40"/>
      <c r="F329" s="41"/>
      <c r="G329" s="41"/>
      <c r="L329" s="40"/>
      <c r="N329" s="40"/>
      <c r="U329" s="37"/>
      <c r="V329" s="37"/>
      <c r="W329" s="37"/>
      <c r="X329" s="37"/>
      <c r="Y329" s="37"/>
      <c r="AF329" s="32"/>
      <c r="AM329" s="26"/>
      <c r="AO329" s="24"/>
      <c r="CF329" s="38"/>
      <c r="CG329" s="38"/>
      <c r="CH329" s="39"/>
      <c r="CI329" s="38"/>
      <c r="CM329" s="27"/>
      <c r="CO329" s="24"/>
      <c r="CT329" s="35"/>
      <c r="CU329" s="25"/>
      <c r="CV329" s="25"/>
      <c r="CW329" s="25"/>
      <c r="CX329" s="25"/>
      <c r="CY329" s="25"/>
      <c r="CZ329" s="25"/>
      <c r="DA329" s="25"/>
      <c r="DB329" s="25"/>
      <c r="DC329" s="25"/>
    </row>
    <row r="330" spans="2:107" ht="16.5" customHeight="1" x14ac:dyDescent="0.3">
      <c r="CF330" s="38"/>
      <c r="CG330" s="38"/>
      <c r="CH330" s="39"/>
      <c r="CI330" s="38"/>
      <c r="CM330" s="44"/>
      <c r="CO330" s="24"/>
    </row>
    <row r="331" spans="2:107" ht="16.5" customHeight="1" x14ac:dyDescent="0.3">
      <c r="U331" s="37"/>
      <c r="V331" s="37"/>
      <c r="CF331" s="38"/>
      <c r="CG331" s="38"/>
      <c r="CH331" s="39"/>
      <c r="CI331" s="38"/>
      <c r="CM331" s="44"/>
      <c r="CO331" s="24"/>
    </row>
    <row r="332" spans="2:107" ht="16.5" customHeight="1" x14ac:dyDescent="0.3">
      <c r="U332" s="37"/>
      <c r="V332" s="37"/>
      <c r="CF332" s="38"/>
      <c r="CG332" s="38"/>
      <c r="CH332" s="39"/>
      <c r="CI332" s="38"/>
      <c r="CM332" s="44"/>
      <c r="CO332" s="24"/>
    </row>
    <row r="333" spans="2:107" ht="16.5" customHeight="1" x14ac:dyDescent="0.3">
      <c r="B333" s="40"/>
      <c r="C333" s="40"/>
      <c r="F333" s="41"/>
      <c r="G333" s="41"/>
      <c r="L333" s="40"/>
      <c r="N333" s="40"/>
      <c r="U333" s="37"/>
      <c r="V333" s="37"/>
      <c r="W333" s="37"/>
      <c r="X333" s="37"/>
      <c r="Y333" s="37"/>
      <c r="AF333" s="32"/>
      <c r="AH333" s="31"/>
      <c r="AM333" s="26"/>
      <c r="AO333" s="24"/>
      <c r="CF333" s="38"/>
      <c r="CG333" s="38"/>
      <c r="CH333" s="39"/>
      <c r="CI333" s="38"/>
      <c r="CM333" s="27"/>
      <c r="CO333" s="24"/>
      <c r="CT333" s="35"/>
      <c r="CU333" s="25"/>
      <c r="CV333" s="25"/>
      <c r="CW333" s="25"/>
      <c r="CX333" s="25"/>
      <c r="CY333" s="25"/>
      <c r="CZ333" s="25"/>
      <c r="DA333" s="25"/>
      <c r="DB333" s="25"/>
      <c r="DC333" s="25"/>
    </row>
    <row r="334" spans="2:107" ht="16.5" customHeight="1" x14ac:dyDescent="0.25">
      <c r="U334" s="37"/>
      <c r="CM334" s="44"/>
      <c r="CO334" s="24"/>
    </row>
    <row r="335" spans="2:107" ht="16.5" customHeight="1" x14ac:dyDescent="0.25">
      <c r="U335" s="37"/>
      <c r="V335" s="37"/>
      <c r="CM335" s="44"/>
      <c r="CO335" s="24"/>
    </row>
    <row r="336" spans="2:107" ht="16.5" customHeight="1" x14ac:dyDescent="0.3">
      <c r="B336" s="40"/>
      <c r="C336" s="40"/>
      <c r="F336" s="41"/>
      <c r="G336" s="41"/>
      <c r="L336" s="40"/>
      <c r="N336" s="40"/>
      <c r="U336" s="37"/>
      <c r="V336" s="37"/>
      <c r="W336" s="37"/>
      <c r="X336" s="37"/>
      <c r="Y336" s="37"/>
      <c r="AF336" s="32"/>
      <c r="AM336" s="26"/>
      <c r="AO336" s="24"/>
      <c r="CF336" s="38"/>
      <c r="CG336" s="38"/>
      <c r="CH336" s="39"/>
      <c r="CI336" s="38"/>
      <c r="CM336" s="27"/>
      <c r="CO336" s="24"/>
      <c r="CT336" s="35"/>
      <c r="CU336" s="25"/>
      <c r="CV336" s="25"/>
      <c r="CW336" s="25"/>
      <c r="CX336" s="25"/>
      <c r="CY336" s="25"/>
      <c r="CZ336" s="25"/>
      <c r="DA336" s="25"/>
      <c r="DB336" s="25"/>
      <c r="DC336" s="25"/>
    </row>
    <row r="337" spans="2:107" ht="16.5" customHeight="1" x14ac:dyDescent="0.25">
      <c r="U337" s="37"/>
      <c r="V337" s="37"/>
      <c r="CM337" s="44"/>
      <c r="CO337" s="24"/>
    </row>
    <row r="338" spans="2:107" ht="16.5" customHeight="1" x14ac:dyDescent="0.3">
      <c r="B338" s="40"/>
      <c r="C338" s="40"/>
      <c r="F338" s="41"/>
      <c r="G338" s="41"/>
      <c r="L338" s="40"/>
      <c r="N338" s="40"/>
      <c r="U338" s="37"/>
      <c r="V338" s="37"/>
      <c r="W338" s="37"/>
      <c r="X338" s="37"/>
      <c r="Y338" s="37"/>
      <c r="AF338" s="32"/>
      <c r="AM338" s="26"/>
      <c r="AO338" s="24"/>
      <c r="CF338" s="38"/>
      <c r="CG338" s="38"/>
      <c r="CH338" s="39"/>
      <c r="CI338" s="38"/>
      <c r="CM338" s="27"/>
      <c r="CO338" s="24"/>
      <c r="CT338" s="35"/>
      <c r="CU338" s="25"/>
      <c r="CV338" s="25"/>
      <c r="CW338" s="25"/>
      <c r="CX338" s="25"/>
      <c r="CY338" s="25"/>
      <c r="CZ338" s="25"/>
      <c r="DA338" s="25"/>
      <c r="DB338" s="25"/>
      <c r="DC338" s="25"/>
    </row>
    <row r="339" spans="2:107" ht="16.5" customHeight="1" x14ac:dyDescent="0.3">
      <c r="B339" s="40"/>
      <c r="C339" s="40"/>
      <c r="F339" s="41"/>
      <c r="G339" s="41"/>
      <c r="L339" s="40"/>
      <c r="N339" s="40"/>
      <c r="U339" s="37"/>
      <c r="V339" s="37"/>
      <c r="W339" s="37"/>
      <c r="X339" s="37"/>
      <c r="Y339" s="37"/>
      <c r="AF339" s="32"/>
      <c r="AM339" s="26"/>
      <c r="AO339" s="24"/>
      <c r="CF339" s="38"/>
      <c r="CG339" s="38"/>
      <c r="CH339" s="39"/>
      <c r="CI339" s="38"/>
      <c r="CM339" s="27"/>
      <c r="CO339" s="24"/>
      <c r="CT339" s="35"/>
      <c r="CU339" s="25"/>
      <c r="CV339" s="25"/>
      <c r="CW339" s="25"/>
      <c r="CX339" s="25"/>
      <c r="CY339" s="25"/>
      <c r="CZ339" s="25"/>
      <c r="DA339" s="25"/>
      <c r="DB339" s="25"/>
      <c r="DC339" s="25"/>
    </row>
    <row r="340" spans="2:107" ht="16.5" customHeight="1" x14ac:dyDescent="0.3">
      <c r="B340" s="40"/>
      <c r="C340" s="40"/>
      <c r="F340" s="41"/>
      <c r="G340" s="41"/>
      <c r="L340" s="40"/>
      <c r="N340" s="40"/>
      <c r="U340" s="37"/>
      <c r="V340" s="37"/>
      <c r="W340" s="37"/>
      <c r="X340" s="37"/>
      <c r="Y340" s="37"/>
      <c r="AF340" s="32"/>
      <c r="AM340" s="26"/>
      <c r="AO340" s="24"/>
      <c r="CF340" s="38"/>
      <c r="CG340" s="38"/>
      <c r="CH340" s="39"/>
      <c r="CI340" s="38"/>
      <c r="CM340" s="27"/>
      <c r="CO340" s="24"/>
      <c r="CT340" s="35"/>
      <c r="CU340" s="25"/>
      <c r="CV340" s="25"/>
      <c r="CW340" s="25"/>
      <c r="CX340" s="25"/>
      <c r="CY340" s="25"/>
      <c r="CZ340" s="25"/>
      <c r="DA340" s="25"/>
      <c r="DB340" s="25"/>
      <c r="DC340" s="25"/>
    </row>
    <row r="341" spans="2:107" ht="16.5" customHeight="1" x14ac:dyDescent="0.25">
      <c r="U341" s="37"/>
      <c r="V341" s="37"/>
      <c r="AQ341" s="42"/>
      <c r="CM341" s="44"/>
      <c r="CO341" s="24"/>
    </row>
    <row r="342" spans="2:107" ht="16.5" customHeight="1" x14ac:dyDescent="0.25">
      <c r="U342" s="37"/>
      <c r="V342" s="37"/>
      <c r="W342" s="37"/>
      <c r="CM342" s="44"/>
      <c r="CO342" s="24"/>
    </row>
    <row r="343" spans="2:107" ht="16.5" customHeight="1" x14ac:dyDescent="0.3">
      <c r="B343" s="40"/>
      <c r="C343" s="40"/>
      <c r="F343" s="41"/>
      <c r="G343" s="41"/>
      <c r="L343" s="40"/>
      <c r="N343" s="40"/>
      <c r="U343" s="37"/>
      <c r="V343" s="37"/>
      <c r="W343" s="37"/>
      <c r="X343" s="37"/>
      <c r="Y343" s="37"/>
      <c r="AF343" s="32"/>
      <c r="AM343" s="26"/>
      <c r="AO343" s="24"/>
      <c r="CF343" s="38"/>
      <c r="CG343" s="38"/>
      <c r="CH343" s="39"/>
      <c r="CI343" s="38"/>
      <c r="CM343" s="27"/>
      <c r="CO343" s="24"/>
      <c r="CT343" s="35"/>
      <c r="CU343" s="25"/>
      <c r="CV343" s="25"/>
      <c r="CW343" s="25"/>
      <c r="CX343" s="25"/>
      <c r="CY343" s="25"/>
      <c r="CZ343" s="25"/>
      <c r="DA343" s="25"/>
      <c r="DB343" s="25"/>
      <c r="DC343" s="25"/>
    </row>
    <row r="344" spans="2:107" ht="16.5" customHeight="1" x14ac:dyDescent="0.25">
      <c r="U344" s="37"/>
      <c r="V344" s="37"/>
      <c r="CM344" s="44"/>
      <c r="CO344" s="24"/>
    </row>
    <row r="345" spans="2:107" ht="16.5" customHeight="1" x14ac:dyDescent="0.3">
      <c r="B345" s="40"/>
      <c r="C345" s="40"/>
      <c r="F345" s="41"/>
      <c r="G345" s="41"/>
      <c r="L345" s="40"/>
      <c r="N345" s="40"/>
      <c r="U345" s="37"/>
      <c r="V345" s="37"/>
      <c r="W345" s="37"/>
      <c r="X345" s="37"/>
      <c r="Y345" s="37"/>
      <c r="AF345" s="32"/>
      <c r="AM345" s="26"/>
      <c r="AO345" s="24"/>
      <c r="CF345" s="38"/>
      <c r="CG345" s="38"/>
      <c r="CH345" s="39"/>
      <c r="CI345" s="38"/>
      <c r="CM345" s="27"/>
      <c r="CO345" s="24"/>
      <c r="CT345" s="35"/>
      <c r="CU345" s="25"/>
      <c r="CV345" s="25"/>
      <c r="CW345" s="25"/>
      <c r="CX345" s="25"/>
      <c r="CY345" s="25"/>
      <c r="CZ345" s="25"/>
      <c r="DA345" s="25"/>
      <c r="DB345" s="25"/>
      <c r="DC345" s="25"/>
    </row>
    <row r="346" spans="2:107" ht="16.5" customHeight="1" x14ac:dyDescent="0.25">
      <c r="U346" s="37"/>
      <c r="V346" s="37"/>
      <c r="W346" s="37"/>
      <c r="X346" s="37"/>
      <c r="CM346" s="44"/>
      <c r="CO346" s="24"/>
    </row>
    <row r="347" spans="2:107" ht="16.5" customHeight="1" x14ac:dyDescent="0.3">
      <c r="B347" s="40"/>
      <c r="C347" s="40"/>
      <c r="F347" s="41"/>
      <c r="G347" s="41"/>
      <c r="L347" s="40"/>
      <c r="N347" s="40"/>
      <c r="U347" s="37"/>
      <c r="V347" s="37"/>
      <c r="W347" s="37"/>
      <c r="X347" s="37"/>
      <c r="Y347" s="37"/>
      <c r="AF347" s="32"/>
      <c r="AM347" s="26"/>
      <c r="AO347" s="24"/>
      <c r="CF347" s="38"/>
      <c r="CG347" s="38"/>
      <c r="CH347" s="39"/>
      <c r="CI347" s="38"/>
      <c r="CM347" s="27"/>
      <c r="CO347" s="24"/>
      <c r="CT347" s="35"/>
      <c r="CU347" s="25"/>
      <c r="CV347" s="25"/>
      <c r="CW347" s="25"/>
      <c r="CX347" s="25"/>
      <c r="CY347" s="25"/>
      <c r="CZ347" s="25"/>
      <c r="DA347" s="25"/>
      <c r="DB347" s="25"/>
      <c r="DC347" s="25"/>
    </row>
    <row r="348" spans="2:107" ht="16.5" customHeight="1" x14ac:dyDescent="0.25">
      <c r="U348" s="37"/>
      <c r="V348" s="37"/>
      <c r="CM348" s="44"/>
      <c r="CO348" s="24"/>
    </row>
    <row r="349" spans="2:107" ht="16.5" customHeight="1" x14ac:dyDescent="0.25">
      <c r="U349" s="37"/>
      <c r="V349" s="37"/>
      <c r="CM349" s="44"/>
      <c r="CO349" s="24"/>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U351" s="37"/>
      <c r="V351" s="37"/>
      <c r="CM351" s="44"/>
      <c r="CO351" s="24"/>
    </row>
    <row r="352" spans="2:107" ht="16.5" customHeight="1" x14ac:dyDescent="0.3">
      <c r="B352" s="40"/>
      <c r="C352" s="40"/>
      <c r="F352" s="41"/>
      <c r="G352" s="41"/>
      <c r="L352" s="40"/>
      <c r="N352" s="40"/>
      <c r="U352" s="37"/>
      <c r="V352" s="37"/>
      <c r="W352" s="37"/>
      <c r="X352" s="37"/>
      <c r="Y352" s="37"/>
      <c r="AF352" s="32"/>
      <c r="AM352" s="26"/>
      <c r="AO352" s="24"/>
      <c r="CF352" s="38"/>
      <c r="CG352" s="38"/>
      <c r="CH352" s="39"/>
      <c r="CI352" s="38"/>
      <c r="CM352" s="27"/>
      <c r="CO352" s="24"/>
      <c r="CT352" s="35"/>
      <c r="CU352" s="25"/>
      <c r="CV352" s="25"/>
      <c r="CW352" s="25"/>
      <c r="CX352" s="25"/>
      <c r="CY352" s="25"/>
      <c r="CZ352" s="25"/>
      <c r="DA352" s="25"/>
      <c r="DB352" s="25"/>
      <c r="DC352" s="25"/>
    </row>
    <row r="353" spans="2:107" ht="16.5" customHeight="1" x14ac:dyDescent="0.3">
      <c r="B353" s="40"/>
      <c r="C353" s="40"/>
      <c r="F353" s="41"/>
      <c r="G353" s="41"/>
      <c r="L353" s="40"/>
      <c r="N353" s="40"/>
      <c r="U353" s="37"/>
      <c r="V353" s="37"/>
      <c r="W353" s="37"/>
      <c r="X353" s="37"/>
      <c r="Y353" s="37"/>
      <c r="AF353" s="32"/>
      <c r="AM353" s="26"/>
      <c r="AO353" s="24"/>
      <c r="CF353" s="38"/>
      <c r="CG353" s="38"/>
      <c r="CH353" s="39"/>
      <c r="CI353" s="38"/>
      <c r="CM353" s="27"/>
      <c r="CO353" s="24"/>
      <c r="CT353" s="35"/>
      <c r="CU353" s="25"/>
      <c r="CV353" s="25"/>
      <c r="CW353" s="25"/>
      <c r="CX353" s="25"/>
      <c r="CY353" s="25"/>
      <c r="CZ353" s="25"/>
      <c r="DA353" s="25"/>
      <c r="DB353" s="25"/>
      <c r="DC353" s="25"/>
    </row>
    <row r="354" spans="2:107" ht="16.5" customHeight="1" x14ac:dyDescent="0.25">
      <c r="CM354" s="44"/>
      <c r="CO354" s="24"/>
    </row>
    <row r="355" spans="2:107" ht="16.5" customHeight="1" x14ac:dyDescent="0.25">
      <c r="U355" s="37"/>
      <c r="V355" s="37"/>
      <c r="CM355" s="44"/>
      <c r="CO355" s="24"/>
    </row>
    <row r="356" spans="2:107" ht="16.5" customHeight="1" x14ac:dyDescent="0.25">
      <c r="U356" s="37"/>
      <c r="V356" s="37"/>
      <c r="CM356" s="44"/>
      <c r="CO356" s="24"/>
    </row>
    <row r="357" spans="2:107" ht="16.5" customHeight="1" x14ac:dyDescent="0.3">
      <c r="B357" s="40"/>
      <c r="C357" s="40"/>
      <c r="F357" s="41"/>
      <c r="G357" s="41"/>
      <c r="L357" s="40"/>
      <c r="N357" s="40"/>
      <c r="U357" s="37"/>
      <c r="V357" s="37"/>
      <c r="W357" s="37"/>
      <c r="X357" s="37"/>
      <c r="Y357" s="37"/>
      <c r="AF357" s="32"/>
      <c r="AM357" s="26"/>
      <c r="AO357" s="24"/>
      <c r="CF357" s="38"/>
      <c r="CG357" s="38"/>
      <c r="CH357" s="39"/>
      <c r="CI357" s="38"/>
      <c r="CM357" s="27"/>
      <c r="CO357" s="24"/>
      <c r="CT357" s="35"/>
      <c r="CU357" s="25"/>
      <c r="CV357" s="25"/>
      <c r="CW357" s="25"/>
      <c r="CX357" s="25"/>
      <c r="CY357" s="25"/>
      <c r="CZ357" s="25"/>
      <c r="DA357" s="25"/>
      <c r="DB357" s="25"/>
      <c r="DC357" s="25"/>
    </row>
    <row r="358" spans="2:107" ht="16.5" customHeight="1" x14ac:dyDescent="0.3">
      <c r="B358" s="40"/>
      <c r="C358" s="40"/>
      <c r="F358" s="41"/>
      <c r="G358" s="41"/>
      <c r="L358" s="40"/>
      <c r="N358" s="40"/>
      <c r="U358" s="37"/>
      <c r="V358" s="37"/>
      <c r="W358" s="37"/>
      <c r="X358" s="37"/>
      <c r="Y358" s="37"/>
      <c r="AF358" s="32"/>
      <c r="AM358" s="26"/>
      <c r="AO358" s="24"/>
      <c r="CF358" s="38"/>
      <c r="CG358" s="38"/>
      <c r="CH358" s="39"/>
      <c r="CI358" s="38"/>
      <c r="CM358" s="27"/>
      <c r="CO358" s="24"/>
      <c r="CT358" s="35"/>
      <c r="CU358" s="25"/>
      <c r="CV358" s="25"/>
      <c r="CW358" s="25"/>
      <c r="CX358" s="25"/>
      <c r="CY358" s="25"/>
      <c r="CZ358" s="25"/>
      <c r="DA358" s="25"/>
      <c r="DB358" s="25"/>
      <c r="DC358" s="25"/>
    </row>
    <row r="359" spans="2:107" ht="16.5" customHeight="1" x14ac:dyDescent="0.25">
      <c r="U359" s="37"/>
      <c r="V359" s="37"/>
      <c r="CM359" s="44"/>
      <c r="CO359" s="24"/>
    </row>
    <row r="360" spans="2:107"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07" ht="16.5" customHeight="1" x14ac:dyDescent="0.25">
      <c r="CM361" s="44"/>
      <c r="CO361" s="24"/>
    </row>
    <row r="362" spans="2:107" ht="16.5" customHeight="1" x14ac:dyDescent="0.3">
      <c r="B362" s="40"/>
      <c r="C362" s="40"/>
      <c r="F362" s="41"/>
      <c r="G362" s="41"/>
      <c r="L362" s="40"/>
      <c r="N362" s="40"/>
      <c r="U362" s="37"/>
      <c r="V362" s="37"/>
      <c r="W362" s="37"/>
      <c r="X362" s="37"/>
      <c r="Y362" s="37"/>
      <c r="AF362" s="32"/>
      <c r="AM362" s="26"/>
      <c r="AO362" s="24"/>
      <c r="CF362" s="38"/>
      <c r="CG362" s="38"/>
      <c r="CH362" s="39"/>
      <c r="CI362" s="38"/>
      <c r="CM362" s="27"/>
      <c r="CO362" s="24"/>
      <c r="CT362" s="35"/>
      <c r="CU362" s="25"/>
      <c r="CV362" s="25"/>
      <c r="CW362" s="25"/>
      <c r="CX362" s="25"/>
      <c r="CY362" s="25"/>
      <c r="CZ362" s="25"/>
      <c r="DA362" s="25"/>
      <c r="DB362" s="25"/>
      <c r="DC362" s="25"/>
    </row>
    <row r="363" spans="2:107" ht="16.5" customHeight="1" x14ac:dyDescent="0.3">
      <c r="B363" s="40"/>
      <c r="C363" s="40"/>
      <c r="F363" s="41"/>
      <c r="G363" s="41"/>
      <c r="L363" s="40"/>
      <c r="N363" s="40"/>
      <c r="U363" s="37"/>
      <c r="V363" s="37"/>
      <c r="W363" s="37"/>
      <c r="X363" s="37"/>
      <c r="Y363" s="37"/>
      <c r="AF363" s="32"/>
      <c r="AM363" s="26"/>
      <c r="AO363" s="24"/>
      <c r="CF363" s="38"/>
      <c r="CG363" s="38"/>
      <c r="CH363" s="39"/>
      <c r="CI363" s="38"/>
      <c r="CM363" s="27"/>
      <c r="CO363" s="24"/>
      <c r="CT363" s="35"/>
      <c r="CU363" s="25"/>
      <c r="CV363" s="25"/>
      <c r="CW363" s="25"/>
      <c r="CX363" s="25"/>
      <c r="CY363" s="25"/>
      <c r="CZ363" s="25"/>
      <c r="DA363" s="25"/>
      <c r="DB363" s="25"/>
      <c r="DC363" s="25"/>
    </row>
    <row r="364" spans="2:107" ht="16.5" customHeight="1" x14ac:dyDescent="0.3">
      <c r="B364" s="40"/>
      <c r="C364" s="40"/>
      <c r="F364" s="41"/>
      <c r="G364" s="41"/>
      <c r="L364" s="40"/>
      <c r="N364" s="40"/>
      <c r="U364" s="37"/>
      <c r="V364" s="37"/>
      <c r="W364" s="37"/>
      <c r="X364" s="37"/>
      <c r="Y364" s="37"/>
      <c r="AF364" s="32"/>
      <c r="AM364" s="26"/>
      <c r="AO364" s="24"/>
      <c r="CF364" s="38"/>
      <c r="CG364" s="38"/>
      <c r="CH364" s="39"/>
      <c r="CI364" s="38"/>
      <c r="CM364" s="27"/>
      <c r="CO364" s="24"/>
      <c r="CT364" s="35"/>
      <c r="CU364" s="25"/>
      <c r="CV364" s="25"/>
      <c r="CW364" s="25"/>
      <c r="CX364" s="25"/>
      <c r="CY364" s="25"/>
      <c r="CZ364" s="25"/>
      <c r="DA364" s="25"/>
      <c r="DB364" s="25"/>
      <c r="DC364" s="25"/>
    </row>
    <row r="365" spans="2:107" ht="16.5" customHeight="1" x14ac:dyDescent="0.25">
      <c r="CM365" s="44"/>
      <c r="CO365" s="24"/>
    </row>
    <row r="366" spans="2:107" ht="16.5" customHeight="1" x14ac:dyDescent="0.25">
      <c r="U366" s="37"/>
      <c r="V366" s="37"/>
      <c r="CM366" s="44"/>
      <c r="CO366" s="24"/>
    </row>
    <row r="367" spans="2:107" ht="16.5" customHeight="1" x14ac:dyDescent="0.3">
      <c r="B367" s="40"/>
      <c r="C367" s="40"/>
      <c r="F367" s="41"/>
      <c r="G367" s="41"/>
      <c r="L367" s="40"/>
      <c r="N367" s="40"/>
      <c r="U367" s="37"/>
      <c r="V367" s="37"/>
      <c r="W367" s="37"/>
      <c r="X367" s="37"/>
      <c r="Y367" s="37"/>
      <c r="AF367" s="32"/>
      <c r="AM367" s="26"/>
      <c r="AO367" s="24"/>
      <c r="CF367" s="38"/>
      <c r="CG367" s="38"/>
      <c r="CH367" s="39"/>
      <c r="CI367" s="38"/>
      <c r="CM367" s="27"/>
      <c r="CO367" s="24"/>
      <c r="CT367" s="35"/>
      <c r="CU367" s="25"/>
      <c r="CV367" s="25"/>
      <c r="CW367" s="25"/>
      <c r="CX367" s="25"/>
      <c r="CY367" s="25"/>
      <c r="CZ367" s="25"/>
      <c r="DA367" s="25"/>
      <c r="DB367" s="25"/>
      <c r="DC367" s="25"/>
    </row>
    <row r="368" spans="2:107" ht="16.5" customHeight="1" x14ac:dyDescent="0.3">
      <c r="B368" s="40"/>
      <c r="C368" s="40"/>
      <c r="F368" s="41"/>
      <c r="G368" s="41"/>
      <c r="L368" s="40"/>
      <c r="N368" s="40"/>
      <c r="U368" s="37"/>
      <c r="V368" s="37"/>
      <c r="W368" s="37"/>
      <c r="X368" s="37"/>
      <c r="Y368" s="37"/>
      <c r="AF368" s="32"/>
      <c r="AM368" s="26"/>
      <c r="AO368" s="24"/>
      <c r="CF368" s="38"/>
      <c r="CG368" s="38"/>
      <c r="CH368" s="39"/>
      <c r="CI368" s="38"/>
      <c r="CM368" s="27"/>
      <c r="CO368" s="24"/>
      <c r="CT368" s="35"/>
      <c r="CU368" s="25"/>
      <c r="CV368" s="25"/>
      <c r="CW368" s="25"/>
      <c r="CX368" s="25"/>
      <c r="CY368" s="25"/>
      <c r="CZ368" s="25"/>
      <c r="DA368" s="25"/>
      <c r="DB368" s="25"/>
      <c r="DC368" s="25"/>
    </row>
    <row r="369" spans="2:107" ht="16.5" customHeight="1" x14ac:dyDescent="0.3">
      <c r="B369" s="40"/>
      <c r="C369" s="40"/>
      <c r="F369" s="41"/>
      <c r="G369" s="41"/>
      <c r="L369" s="40"/>
      <c r="N369" s="40"/>
      <c r="U369" s="37"/>
      <c r="V369" s="37"/>
      <c r="W369" s="37"/>
      <c r="X369" s="37"/>
      <c r="Y369" s="37"/>
      <c r="AF369" s="32"/>
      <c r="AM369" s="26"/>
      <c r="AO369" s="24"/>
      <c r="CF369" s="38"/>
      <c r="CG369" s="38"/>
      <c r="CH369" s="39"/>
      <c r="CI369" s="38"/>
      <c r="CM369" s="27"/>
      <c r="CO369" s="24"/>
      <c r="CT369" s="35"/>
      <c r="CU369" s="25"/>
      <c r="CV369" s="25"/>
      <c r="CW369" s="25"/>
      <c r="CX369" s="25"/>
      <c r="CY369" s="25"/>
      <c r="CZ369" s="25"/>
      <c r="DA369" s="25"/>
      <c r="DB369" s="25"/>
      <c r="DC369" s="25"/>
    </row>
    <row r="370" spans="2:107" ht="16.5" customHeight="1" x14ac:dyDescent="0.25">
      <c r="CM370" s="44"/>
      <c r="CO370" s="24"/>
    </row>
    <row r="371" spans="2:107" ht="16.5" customHeight="1" x14ac:dyDescent="0.25">
      <c r="U371" s="37"/>
      <c r="V371" s="37"/>
      <c r="CM371" s="44"/>
      <c r="CO371" s="24"/>
    </row>
    <row r="375" spans="2:107" ht="16.5" customHeight="1" x14ac:dyDescent="0.25">
      <c r="L375" s="37"/>
      <c r="N375" s="37"/>
      <c r="U375" s="37"/>
      <c r="V375" s="37"/>
      <c r="Y375" s="37"/>
    </row>
  </sheetData>
  <autoFilter ref="A1:CN371"/>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4" t="s">
        <v>51</v>
      </c>
      <c r="B3" s="206" t="s">
        <v>52</v>
      </c>
      <c r="C3" s="206"/>
      <c r="D3" s="206"/>
      <c r="E3" s="206"/>
    </row>
    <row r="4" spans="1:5" ht="39" x14ac:dyDescent="0.25">
      <c r="A4" s="205"/>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1342</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1343</v>
      </c>
      <c r="C24" s="162" t="s">
        <v>78</v>
      </c>
      <c r="D24" s="162" t="s">
        <v>77</v>
      </c>
      <c r="E24" s="162" t="s">
        <v>75</v>
      </c>
    </row>
    <row r="25" spans="1:5" x14ac:dyDescent="0.25">
      <c r="A25" s="160">
        <v>5</v>
      </c>
      <c r="B25" s="161" t="s">
        <v>1344</v>
      </c>
      <c r="C25" s="162" t="s">
        <v>1345</v>
      </c>
      <c r="D25" s="162" t="s">
        <v>76</v>
      </c>
      <c r="E25" s="162" t="s">
        <v>75</v>
      </c>
    </row>
    <row r="26" spans="1:5" ht="39"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5" t="s">
        <v>15</v>
      </c>
      <c r="B1" s="196"/>
      <c r="C1" s="196"/>
    </row>
    <row r="2" spans="1:3" x14ac:dyDescent="0.25">
      <c r="A2" s="197"/>
      <c r="B2" s="198"/>
      <c r="C2" s="198"/>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1334</v>
      </c>
      <c r="C14" s="15" t="s">
        <v>20</v>
      </c>
    </row>
    <row r="15" spans="1:3" x14ac:dyDescent="0.25">
      <c r="A15" s="2">
        <v>200</v>
      </c>
      <c r="B15" s="157" t="s">
        <v>1335</v>
      </c>
      <c r="C15" s="15" t="s">
        <v>20</v>
      </c>
    </row>
    <row r="16" spans="1:3" x14ac:dyDescent="0.25">
      <c r="A16" s="2">
        <v>200</v>
      </c>
      <c r="B16" s="157" t="s">
        <v>1336</v>
      </c>
      <c r="C16" s="15" t="s">
        <v>20</v>
      </c>
    </row>
    <row r="17" spans="1:3" x14ac:dyDescent="0.25">
      <c r="A17" s="2">
        <v>200</v>
      </c>
      <c r="B17" s="157" t="s">
        <v>1337</v>
      </c>
      <c r="C17" s="15" t="s">
        <v>20</v>
      </c>
    </row>
    <row r="18" spans="1:3" x14ac:dyDescent="0.25">
      <c r="A18" s="2">
        <v>200</v>
      </c>
      <c r="B18" s="157"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99" t="s">
        <v>50</v>
      </c>
      <c r="B41" s="200"/>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AGOSTO 15 A AGOSTO 21</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2020-08-21T20:28:57Z</dcterms:modified>
</cp:coreProperties>
</file>